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80" yWindow="-165" windowWidth="20955" windowHeight="8640" tabRatio="869" activeTab="23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" sheetId="15" r:id="rId6"/>
    <sheet name="7 день " sheetId="16" r:id="rId7"/>
    <sheet name="8 день" sheetId="17" r:id="rId8"/>
    <sheet name="9 день" sheetId="18" r:id="rId9"/>
    <sheet name="10 день" sheetId="19" r:id="rId10"/>
    <sheet name="11 день" sheetId="20" r:id="rId11"/>
    <sheet name="12 день" sheetId="21" r:id="rId12"/>
    <sheet name="13 день" sheetId="22" r:id="rId13"/>
    <sheet name="14 день" sheetId="23" r:id="rId14"/>
    <sheet name="15 день" sheetId="24" r:id="rId15"/>
    <sheet name="16 день" sheetId="25" r:id="rId16"/>
    <sheet name="17 день" sheetId="26" r:id="rId17"/>
    <sheet name="18 день" sheetId="27" r:id="rId18"/>
    <sheet name="19 день " sheetId="28" r:id="rId19"/>
    <sheet name="20 день" sheetId="29" r:id="rId20"/>
    <sheet name="21 день" sheetId="30" r:id="rId21"/>
    <sheet name="22 день" sheetId="31" r:id="rId22"/>
    <sheet name="23 день" sheetId="32" r:id="rId23"/>
    <sheet name="24 день" sheetId="33" r:id="rId24"/>
  </sheets>
  <definedNames>
    <definedName name="_xlnm.Print_Area" localSheetId="9">'10 день'!$A$1:$V$23</definedName>
    <definedName name="_xlnm.Print_Area" localSheetId="20">'21 день'!$A$2:$T$27</definedName>
    <definedName name="_xlnm.Print_Area" localSheetId="7">'8 день'!$A$1:$U$29</definedName>
    <definedName name="_xlnm.Print_Area" localSheetId="8">'9 день'!$A$1:$W$28</definedName>
  </definedNames>
  <calcPr calcId="144525"/>
</workbook>
</file>

<file path=xl/calcChain.xml><?xml version="1.0" encoding="utf-8"?>
<calcChain xmlns="http://schemas.openxmlformats.org/spreadsheetml/2006/main">
  <c r="K11" i="15" l="1"/>
  <c r="F11" i="27" l="1"/>
  <c r="H11" i="27"/>
  <c r="I11" i="27"/>
  <c r="J11" i="27"/>
  <c r="K11" i="27"/>
  <c r="L11" i="27"/>
  <c r="M11" i="27"/>
  <c r="N11" i="27"/>
  <c r="O11" i="27"/>
  <c r="P11" i="27"/>
  <c r="Q11" i="27"/>
  <c r="R11" i="27"/>
  <c r="S11" i="27"/>
  <c r="T11" i="27"/>
  <c r="U11" i="27"/>
  <c r="V11" i="27"/>
  <c r="W11" i="27"/>
  <c r="X11" i="27"/>
  <c r="F12" i="27"/>
  <c r="H12" i="27"/>
  <c r="I12" i="27"/>
  <c r="J12" i="27"/>
  <c r="K12" i="27"/>
  <c r="L12" i="27"/>
  <c r="M12" i="27"/>
  <c r="N12" i="27"/>
  <c r="O12" i="27"/>
  <c r="P12" i="27"/>
  <c r="Q12" i="27"/>
  <c r="R12" i="27"/>
  <c r="S12" i="27"/>
  <c r="T12" i="27"/>
  <c r="U12" i="27"/>
  <c r="V12" i="27"/>
  <c r="W12" i="27"/>
  <c r="X12" i="27"/>
  <c r="K13" i="27"/>
  <c r="K14" i="27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K14" i="15" s="1"/>
  <c r="J12" i="15"/>
  <c r="I12" i="15"/>
  <c r="H12" i="15"/>
  <c r="F12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3" i="15"/>
  <c r="J11" i="15"/>
  <c r="I11" i="15"/>
  <c r="H11" i="15"/>
  <c r="F11" i="15"/>
  <c r="H23" i="30" l="1"/>
  <c r="I23" i="30"/>
  <c r="J23" i="30"/>
  <c r="K23" i="30"/>
  <c r="L23" i="30"/>
  <c r="M23" i="30"/>
  <c r="N23" i="30"/>
  <c r="O23" i="30"/>
  <c r="P23" i="30"/>
  <c r="Q23" i="30"/>
  <c r="R23" i="30"/>
  <c r="S23" i="30"/>
  <c r="T23" i="30"/>
  <c r="U23" i="30"/>
  <c r="V23" i="30"/>
  <c r="W23" i="30"/>
  <c r="X23" i="30"/>
  <c r="H22" i="30"/>
  <c r="I22" i="30"/>
  <c r="J22" i="30"/>
  <c r="K22" i="30"/>
  <c r="L22" i="30"/>
  <c r="M22" i="30"/>
  <c r="N22" i="30"/>
  <c r="O22" i="30"/>
  <c r="P22" i="30"/>
  <c r="Q22" i="30"/>
  <c r="R22" i="30"/>
  <c r="S22" i="30"/>
  <c r="T22" i="30"/>
  <c r="U22" i="30"/>
  <c r="V22" i="30"/>
  <c r="W22" i="30"/>
  <c r="X22" i="30"/>
  <c r="F23" i="30"/>
  <c r="F22" i="30"/>
  <c r="X14" i="31"/>
  <c r="W14" i="31"/>
  <c r="V14" i="31"/>
  <c r="U14" i="31"/>
  <c r="T14" i="31"/>
  <c r="S14" i="31"/>
  <c r="R14" i="31"/>
  <c r="Q14" i="31"/>
  <c r="P14" i="31"/>
  <c r="O14" i="31"/>
  <c r="N14" i="31"/>
  <c r="M14" i="31"/>
  <c r="L14" i="31"/>
  <c r="K14" i="31"/>
  <c r="K16" i="31" s="1"/>
  <c r="J14" i="31"/>
  <c r="I14" i="31"/>
  <c r="H14" i="31"/>
  <c r="F14" i="31"/>
  <c r="X13" i="31"/>
  <c r="W13" i="31"/>
  <c r="V13" i="31"/>
  <c r="U13" i="31"/>
  <c r="T13" i="31"/>
  <c r="S13" i="31"/>
  <c r="R13" i="31"/>
  <c r="Q13" i="31"/>
  <c r="P13" i="31"/>
  <c r="O13" i="31"/>
  <c r="N13" i="31"/>
  <c r="M13" i="31"/>
  <c r="L13" i="31"/>
  <c r="K13" i="31"/>
  <c r="K15" i="31" s="1"/>
  <c r="J13" i="31"/>
  <c r="I13" i="31"/>
  <c r="H13" i="31"/>
  <c r="F13" i="31"/>
  <c r="G13" i="11" l="1"/>
  <c r="H13" i="11"/>
  <c r="I13" i="11"/>
  <c r="J13" i="11"/>
  <c r="K13" i="11"/>
  <c r="K15" i="11" s="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F13" i="11"/>
  <c r="H26" i="10"/>
  <c r="I26" i="10"/>
  <c r="J26" i="10"/>
  <c r="K26" i="10"/>
  <c r="L26" i="10"/>
  <c r="M26" i="10"/>
  <c r="N26" i="10"/>
  <c r="O26" i="10"/>
  <c r="P26" i="10"/>
  <c r="Q26" i="10"/>
  <c r="R26" i="10"/>
  <c r="S26" i="10"/>
  <c r="T26" i="10"/>
  <c r="U26" i="10"/>
  <c r="V26" i="10"/>
  <c r="W26" i="10"/>
  <c r="X26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F26" i="10"/>
  <c r="F25" i="10"/>
  <c r="X27" i="29" l="1"/>
  <c r="W27" i="29"/>
  <c r="V27" i="29"/>
  <c r="U27" i="29"/>
  <c r="T27" i="29"/>
  <c r="S27" i="29"/>
  <c r="R27" i="29"/>
  <c r="Q27" i="29"/>
  <c r="P27" i="29"/>
  <c r="O27" i="29"/>
  <c r="N27" i="29"/>
  <c r="M27" i="29"/>
  <c r="L27" i="29"/>
  <c r="K27" i="29"/>
  <c r="K29" i="29" s="1"/>
  <c r="J27" i="29"/>
  <c r="I27" i="29"/>
  <c r="H27" i="29"/>
  <c r="F27" i="29"/>
  <c r="X26" i="29"/>
  <c r="W26" i="29"/>
  <c r="V26" i="29"/>
  <c r="U26" i="29"/>
  <c r="T26" i="29"/>
  <c r="S26" i="29"/>
  <c r="R26" i="29"/>
  <c r="Q26" i="29"/>
  <c r="P26" i="29"/>
  <c r="O26" i="29"/>
  <c r="N26" i="29"/>
  <c r="M26" i="29"/>
  <c r="L26" i="29"/>
  <c r="K26" i="29"/>
  <c r="K28" i="29" s="1"/>
  <c r="J26" i="29"/>
  <c r="I26" i="29"/>
  <c r="H26" i="29"/>
  <c r="F26" i="29"/>
  <c r="X11" i="26"/>
  <c r="W11" i="26"/>
  <c r="V11" i="26"/>
  <c r="U11" i="26"/>
  <c r="T11" i="26"/>
  <c r="S11" i="26"/>
  <c r="R11" i="26"/>
  <c r="Q11" i="26"/>
  <c r="P11" i="26"/>
  <c r="O11" i="26"/>
  <c r="N11" i="26"/>
  <c r="M11" i="26"/>
  <c r="L11" i="26"/>
  <c r="K11" i="26"/>
  <c r="K12" i="26" s="1"/>
  <c r="J11" i="26"/>
  <c r="I11" i="26"/>
  <c r="H11" i="26"/>
  <c r="F11" i="26"/>
  <c r="X11" i="24"/>
  <c r="W11" i="24"/>
  <c r="V11" i="24"/>
  <c r="U11" i="24"/>
  <c r="T11" i="24"/>
  <c r="S11" i="24"/>
  <c r="R11" i="24"/>
  <c r="Q11" i="24"/>
  <c r="P11" i="24"/>
  <c r="O11" i="24"/>
  <c r="N11" i="24"/>
  <c r="M11" i="24"/>
  <c r="L11" i="24"/>
  <c r="K11" i="24"/>
  <c r="K12" i="24" s="1"/>
  <c r="J11" i="24"/>
  <c r="I11" i="24"/>
  <c r="H11" i="24"/>
  <c r="F11" i="24"/>
  <c r="H15" i="23"/>
  <c r="I15" i="23"/>
  <c r="J15" i="23"/>
  <c r="K15" i="23"/>
  <c r="L15" i="23"/>
  <c r="M15" i="23"/>
  <c r="N15" i="23"/>
  <c r="O15" i="23"/>
  <c r="P15" i="23"/>
  <c r="Q15" i="23"/>
  <c r="R15" i="23"/>
  <c r="S15" i="23"/>
  <c r="T15" i="23"/>
  <c r="U15" i="23"/>
  <c r="V15" i="23"/>
  <c r="W15" i="23"/>
  <c r="X15" i="23"/>
  <c r="F15" i="23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K13" i="18" s="1"/>
  <c r="J12" i="18"/>
  <c r="I12" i="18"/>
  <c r="H12" i="18"/>
  <c r="F12" i="18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K16" i="10" s="1"/>
  <c r="J14" i="10"/>
  <c r="I14" i="10"/>
  <c r="H14" i="10"/>
  <c r="F14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K15" i="10" s="1"/>
  <c r="J13" i="10"/>
  <c r="I13" i="10"/>
  <c r="H13" i="10"/>
  <c r="F13" i="10"/>
  <c r="X22" i="19" l="1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F22" i="19"/>
  <c r="F21" i="19"/>
  <c r="X19" i="33" l="1"/>
  <c r="W19" i="33"/>
  <c r="V19" i="33"/>
  <c r="U19" i="33"/>
  <c r="T19" i="33"/>
  <c r="S19" i="33"/>
  <c r="R19" i="33"/>
  <c r="Q19" i="33"/>
  <c r="P19" i="33"/>
  <c r="O19" i="33"/>
  <c r="N19" i="33"/>
  <c r="M19" i="33"/>
  <c r="L19" i="33"/>
  <c r="K19" i="33"/>
  <c r="K20" i="33" s="1"/>
  <c r="J19" i="33"/>
  <c r="I19" i="33"/>
  <c r="H19" i="33"/>
  <c r="F19" i="33"/>
  <c r="X10" i="33"/>
  <c r="W10" i="33"/>
  <c r="V10" i="33"/>
  <c r="U10" i="33"/>
  <c r="T10" i="33"/>
  <c r="S10" i="33"/>
  <c r="R10" i="33"/>
  <c r="Q10" i="33"/>
  <c r="P10" i="33"/>
  <c r="O10" i="33"/>
  <c r="N10" i="33"/>
  <c r="M10" i="33"/>
  <c r="L10" i="33"/>
  <c r="K10" i="33"/>
  <c r="K11" i="33" s="1"/>
  <c r="J10" i="33"/>
  <c r="I10" i="33"/>
  <c r="H10" i="33"/>
  <c r="F10" i="33"/>
  <c r="X12" i="32"/>
  <c r="W12" i="32"/>
  <c r="V12" i="32"/>
  <c r="U12" i="32"/>
  <c r="T12" i="32"/>
  <c r="S12" i="32"/>
  <c r="R12" i="32"/>
  <c r="Q12" i="32"/>
  <c r="P12" i="32"/>
  <c r="O12" i="32"/>
  <c r="N12" i="32"/>
  <c r="M12" i="32"/>
  <c r="L12" i="32"/>
  <c r="K12" i="32"/>
  <c r="K13" i="32" s="1"/>
  <c r="J12" i="32"/>
  <c r="I12" i="32"/>
  <c r="H12" i="32"/>
  <c r="F12" i="32"/>
  <c r="X24" i="31"/>
  <c r="W24" i="31"/>
  <c r="V24" i="31"/>
  <c r="U24" i="31"/>
  <c r="T24" i="31"/>
  <c r="S24" i="31"/>
  <c r="R24" i="31"/>
  <c r="Q24" i="31"/>
  <c r="P24" i="31"/>
  <c r="O24" i="31"/>
  <c r="N24" i="31"/>
  <c r="M24" i="31"/>
  <c r="L24" i="31"/>
  <c r="K24" i="31"/>
  <c r="K25" i="31" s="1"/>
  <c r="J24" i="31"/>
  <c r="I24" i="31"/>
  <c r="H24" i="31"/>
  <c r="F24" i="31"/>
  <c r="X11" i="30"/>
  <c r="W11" i="30"/>
  <c r="V11" i="30"/>
  <c r="U11" i="30"/>
  <c r="T11" i="30"/>
  <c r="S11" i="30"/>
  <c r="R11" i="30"/>
  <c r="Q11" i="30"/>
  <c r="P11" i="30"/>
  <c r="O11" i="30"/>
  <c r="N11" i="30"/>
  <c r="M11" i="30"/>
  <c r="L11" i="30"/>
  <c r="K11" i="30"/>
  <c r="K12" i="30" s="1"/>
  <c r="J11" i="30"/>
  <c r="I11" i="30"/>
  <c r="H11" i="30"/>
  <c r="F11" i="30"/>
  <c r="K17" i="29"/>
  <c r="X15" i="29"/>
  <c r="W15" i="29"/>
  <c r="V15" i="29"/>
  <c r="U15" i="29"/>
  <c r="T15" i="29"/>
  <c r="S15" i="29"/>
  <c r="R15" i="29"/>
  <c r="Q15" i="29"/>
  <c r="P15" i="29"/>
  <c r="O15" i="29"/>
  <c r="N15" i="29"/>
  <c r="M15" i="29"/>
  <c r="L15" i="29"/>
  <c r="K15" i="29"/>
  <c r="J15" i="29"/>
  <c r="I15" i="29"/>
  <c r="H15" i="29"/>
  <c r="F15" i="29"/>
  <c r="X14" i="29"/>
  <c r="W14" i="29"/>
  <c r="V14" i="29"/>
  <c r="U14" i="29"/>
  <c r="T14" i="29"/>
  <c r="S14" i="29"/>
  <c r="R14" i="29"/>
  <c r="Q14" i="29"/>
  <c r="P14" i="29"/>
  <c r="O14" i="29"/>
  <c r="N14" i="29"/>
  <c r="M14" i="29"/>
  <c r="L14" i="29"/>
  <c r="K14" i="29"/>
  <c r="K16" i="29" s="1"/>
  <c r="J14" i="29"/>
  <c r="I14" i="29"/>
  <c r="H14" i="29"/>
  <c r="F14" i="29"/>
  <c r="K21" i="28"/>
  <c r="X20" i="28"/>
  <c r="W20" i="28"/>
  <c r="V20" i="28"/>
  <c r="U20" i="28"/>
  <c r="T20" i="28"/>
  <c r="S20" i="28"/>
  <c r="R20" i="28"/>
  <c r="Q20" i="28"/>
  <c r="P20" i="28"/>
  <c r="O20" i="28"/>
  <c r="N20" i="28"/>
  <c r="M20" i="28"/>
  <c r="L20" i="28"/>
  <c r="K20" i="28"/>
  <c r="J20" i="28"/>
  <c r="I20" i="28"/>
  <c r="H20" i="28"/>
  <c r="F20" i="28"/>
  <c r="K12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F11" i="28"/>
  <c r="X22" i="26" l="1"/>
  <c r="W22" i="26"/>
  <c r="V22" i="26"/>
  <c r="U22" i="26"/>
  <c r="T22" i="26"/>
  <c r="S22" i="26"/>
  <c r="R22" i="26"/>
  <c r="Q22" i="26"/>
  <c r="P22" i="26"/>
  <c r="O22" i="26"/>
  <c r="N22" i="26"/>
  <c r="M22" i="26"/>
  <c r="L22" i="26"/>
  <c r="K22" i="26"/>
  <c r="J22" i="26"/>
  <c r="I22" i="26"/>
  <c r="H22" i="26"/>
  <c r="X21" i="26"/>
  <c r="W21" i="26"/>
  <c r="V21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F22" i="26"/>
  <c r="F21" i="26"/>
  <c r="X14" i="25"/>
  <c r="W14" i="25"/>
  <c r="V14" i="25"/>
  <c r="U14" i="25"/>
  <c r="T14" i="25"/>
  <c r="S14" i="25"/>
  <c r="R14" i="25"/>
  <c r="Q14" i="25"/>
  <c r="P14" i="25"/>
  <c r="O14" i="25"/>
  <c r="N14" i="25"/>
  <c r="M14" i="25"/>
  <c r="L14" i="25"/>
  <c r="K14" i="25"/>
  <c r="K16" i="25" s="1"/>
  <c r="J14" i="25"/>
  <c r="I14" i="25"/>
  <c r="H14" i="25"/>
  <c r="F14" i="25"/>
  <c r="X13" i="25"/>
  <c r="W13" i="25"/>
  <c r="V13" i="25"/>
  <c r="U13" i="25"/>
  <c r="T13" i="25"/>
  <c r="S13" i="25"/>
  <c r="R13" i="25"/>
  <c r="Q13" i="25"/>
  <c r="P13" i="25"/>
  <c r="O13" i="25"/>
  <c r="N13" i="25"/>
  <c r="M13" i="25"/>
  <c r="L13" i="25"/>
  <c r="K13" i="25"/>
  <c r="K15" i="25" s="1"/>
  <c r="J13" i="25"/>
  <c r="I13" i="25"/>
  <c r="H13" i="25"/>
  <c r="F13" i="25"/>
  <c r="K17" i="23"/>
  <c r="X14" i="23"/>
  <c r="W14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K16" i="23" s="1"/>
  <c r="J14" i="23"/>
  <c r="I14" i="23"/>
  <c r="H14" i="23"/>
  <c r="F14" i="23"/>
  <c r="X21" i="22"/>
  <c r="W21" i="22"/>
  <c r="V21" i="22"/>
  <c r="U21" i="22"/>
  <c r="T21" i="22"/>
  <c r="S21" i="22"/>
  <c r="R21" i="22"/>
  <c r="Q21" i="22"/>
  <c r="P21" i="22"/>
  <c r="O21" i="22"/>
  <c r="N21" i="22"/>
  <c r="M21" i="22"/>
  <c r="L21" i="22"/>
  <c r="K21" i="22"/>
  <c r="J21" i="22"/>
  <c r="I21" i="22"/>
  <c r="H21" i="22"/>
  <c r="F21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K13" i="22" s="1"/>
  <c r="J12" i="22"/>
  <c r="I12" i="22"/>
  <c r="H12" i="22"/>
  <c r="F12" i="22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K16" i="20" s="1"/>
  <c r="J14" i="20"/>
  <c r="I14" i="20"/>
  <c r="H14" i="20"/>
  <c r="F14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K15" i="20" s="1"/>
  <c r="J13" i="20"/>
  <c r="I13" i="20"/>
  <c r="H13" i="20"/>
  <c r="F13" i="20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K11" i="19" s="1"/>
  <c r="J10" i="19"/>
  <c r="I10" i="19"/>
  <c r="H10" i="19"/>
  <c r="F10" i="19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K13" i="17" s="1"/>
  <c r="J12" i="17"/>
  <c r="I12" i="17"/>
  <c r="H12" i="17"/>
  <c r="F12" i="17"/>
  <c r="X21" i="16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K22" i="16" s="1"/>
  <c r="J21" i="16"/>
  <c r="I21" i="16"/>
  <c r="H21" i="16"/>
  <c r="F21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K13" i="16" s="1"/>
  <c r="J12" i="16"/>
  <c r="I12" i="16"/>
  <c r="H12" i="16"/>
  <c r="F12" i="16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K23" i="15" s="1"/>
  <c r="J22" i="15"/>
  <c r="I22" i="15"/>
  <c r="H22" i="15"/>
  <c r="F22" i="15"/>
  <c r="K22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F21" i="14"/>
  <c r="K11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F10" i="13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K25" i="11" s="1"/>
  <c r="J24" i="11"/>
  <c r="I24" i="11"/>
  <c r="H24" i="11"/>
  <c r="F2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K16" i="11" s="1"/>
  <c r="J14" i="11"/>
  <c r="I14" i="11"/>
  <c r="H14" i="11"/>
  <c r="F14" i="11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K20" i="6" s="1"/>
  <c r="J19" i="6"/>
  <c r="I19" i="6"/>
  <c r="H19" i="6"/>
  <c r="F19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K12" i="6" s="1"/>
  <c r="J11" i="6"/>
  <c r="I11" i="6"/>
  <c r="H11" i="6"/>
  <c r="F11" i="6"/>
  <c r="F23" i="32" l="1"/>
  <c r="K23" i="17"/>
  <c r="F23" i="17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F21" i="13"/>
  <c r="F20" i="13"/>
  <c r="H23" i="18"/>
  <c r="I23" i="18"/>
  <c r="J23" i="18"/>
  <c r="K23" i="18"/>
  <c r="L23" i="18"/>
  <c r="M23" i="18"/>
  <c r="N23" i="18"/>
  <c r="O23" i="18"/>
  <c r="P23" i="18"/>
  <c r="Q23" i="18"/>
  <c r="R23" i="18"/>
  <c r="S23" i="18"/>
  <c r="T23" i="18"/>
  <c r="U23" i="18"/>
  <c r="V23" i="18"/>
  <c r="W23" i="18"/>
  <c r="X23" i="18"/>
  <c r="H22" i="18"/>
  <c r="I22" i="18"/>
  <c r="J22" i="18"/>
  <c r="K22" i="18"/>
  <c r="L22" i="18"/>
  <c r="M22" i="18"/>
  <c r="N22" i="18"/>
  <c r="O22" i="18"/>
  <c r="P22" i="18"/>
  <c r="Q22" i="18"/>
  <c r="R22" i="18"/>
  <c r="S22" i="18"/>
  <c r="T22" i="18"/>
  <c r="U22" i="18"/>
  <c r="V22" i="18"/>
  <c r="W22" i="18"/>
  <c r="X22" i="18"/>
  <c r="F23" i="18"/>
  <c r="F22" i="18"/>
  <c r="K25" i="18" l="1"/>
  <c r="K24" i="18"/>
  <c r="K23" i="13"/>
  <c r="K22" i="13"/>
  <c r="F12" i="14"/>
  <c r="H12" i="14"/>
  <c r="I12" i="14"/>
  <c r="J12" i="14"/>
  <c r="K12" i="14"/>
  <c r="K13" i="14" s="1"/>
  <c r="L12" i="14"/>
  <c r="M12" i="14"/>
  <c r="N12" i="14"/>
  <c r="O12" i="14"/>
  <c r="P12" i="14"/>
  <c r="Q12" i="14"/>
  <c r="R12" i="14"/>
  <c r="S12" i="14"/>
  <c r="T12" i="14"/>
  <c r="U12" i="14"/>
  <c r="V12" i="14"/>
  <c r="W12" i="14"/>
  <c r="X12" i="14"/>
  <c r="F27" i="23" l="1"/>
  <c r="F26" i="23"/>
  <c r="X26" i="25" l="1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F25" i="25"/>
  <c r="X27" i="23"/>
  <c r="W27" i="23"/>
  <c r="V27" i="23"/>
  <c r="U27" i="23"/>
  <c r="T27" i="23"/>
  <c r="S27" i="23"/>
  <c r="R27" i="23"/>
  <c r="Q27" i="23"/>
  <c r="P27" i="23"/>
  <c r="O27" i="23"/>
  <c r="N27" i="23"/>
  <c r="M27" i="23"/>
  <c r="L27" i="23"/>
  <c r="K27" i="23"/>
  <c r="K29" i="23" s="1"/>
  <c r="J27" i="23"/>
  <c r="I27" i="23"/>
  <c r="H27" i="23"/>
  <c r="X26" i="23"/>
  <c r="W26" i="23"/>
  <c r="V26" i="23"/>
  <c r="U26" i="23"/>
  <c r="T26" i="23"/>
  <c r="S26" i="23"/>
  <c r="R26" i="23"/>
  <c r="Q26" i="23"/>
  <c r="P26" i="23"/>
  <c r="O26" i="23"/>
  <c r="N26" i="23"/>
  <c r="M26" i="23"/>
  <c r="L26" i="23"/>
  <c r="K26" i="23"/>
  <c r="K28" i="23" s="1"/>
  <c r="J26" i="23"/>
  <c r="I26" i="23"/>
  <c r="H26" i="23"/>
  <c r="M23" i="32" l="1"/>
  <c r="M24" i="32"/>
  <c r="U23" i="32"/>
  <c r="V23" i="32"/>
  <c r="W23" i="32"/>
  <c r="X23" i="32"/>
  <c r="U24" i="32"/>
  <c r="V24" i="32"/>
  <c r="W24" i="32"/>
  <c r="X24" i="32"/>
  <c r="U22" i="27"/>
  <c r="V22" i="27"/>
  <c r="W22" i="27"/>
  <c r="X22" i="27"/>
  <c r="M22" i="27"/>
  <c r="U21" i="24" l="1"/>
  <c r="V21" i="24"/>
  <c r="W21" i="24"/>
  <c r="X21" i="24"/>
  <c r="U22" i="24"/>
  <c r="V22" i="24"/>
  <c r="W22" i="24"/>
  <c r="X22" i="24"/>
  <c r="M21" i="24"/>
  <c r="M22" i="24"/>
  <c r="U19" i="21"/>
  <c r="V19" i="21"/>
  <c r="W19" i="21"/>
  <c r="X19" i="21"/>
  <c r="M19" i="21"/>
  <c r="U23" i="20"/>
  <c r="V23" i="20"/>
  <c r="W23" i="20"/>
  <c r="X23" i="20"/>
  <c r="M23" i="20"/>
  <c r="U23" i="17" l="1"/>
  <c r="V23" i="17"/>
  <c r="W23" i="17"/>
  <c r="X23" i="17"/>
  <c r="U24" i="17"/>
  <c r="V24" i="17"/>
  <c r="W24" i="17"/>
  <c r="X24" i="17"/>
  <c r="M23" i="17"/>
  <c r="M24" i="17"/>
  <c r="I24" i="17" l="1"/>
  <c r="J24" i="17"/>
  <c r="K24" i="17"/>
  <c r="L24" i="17"/>
  <c r="N24" i="17"/>
  <c r="O24" i="17"/>
  <c r="P24" i="17"/>
  <c r="Q24" i="17"/>
  <c r="R24" i="17"/>
  <c r="S24" i="17"/>
  <c r="T24" i="17"/>
  <c r="H24" i="17"/>
  <c r="F24" i="17"/>
  <c r="H24" i="32" l="1"/>
  <c r="I24" i="32"/>
  <c r="J24" i="32"/>
  <c r="K24" i="32"/>
  <c r="K26" i="32" s="1"/>
  <c r="L24" i="32"/>
  <c r="N24" i="32"/>
  <c r="O24" i="32"/>
  <c r="P24" i="32"/>
  <c r="Q24" i="32"/>
  <c r="R24" i="32"/>
  <c r="S24" i="32"/>
  <c r="T24" i="32"/>
  <c r="H23" i="32"/>
  <c r="I23" i="32"/>
  <c r="J23" i="32"/>
  <c r="K23" i="32"/>
  <c r="K25" i="32" s="1"/>
  <c r="L23" i="32"/>
  <c r="N23" i="32"/>
  <c r="O23" i="32"/>
  <c r="P23" i="32"/>
  <c r="Q23" i="32"/>
  <c r="R23" i="32"/>
  <c r="S23" i="32"/>
  <c r="T23" i="32"/>
  <c r="F24" i="32"/>
  <c r="K23" i="26"/>
  <c r="H22" i="24" l="1"/>
  <c r="I22" i="24"/>
  <c r="J22" i="24"/>
  <c r="K22" i="24"/>
  <c r="K24" i="24" s="1"/>
  <c r="L22" i="24"/>
  <c r="N22" i="24"/>
  <c r="O22" i="24"/>
  <c r="P22" i="24"/>
  <c r="Q22" i="24"/>
  <c r="R22" i="24"/>
  <c r="S22" i="24"/>
  <c r="T22" i="24"/>
  <c r="H21" i="24"/>
  <c r="I21" i="24"/>
  <c r="J21" i="24"/>
  <c r="K21" i="24"/>
  <c r="L21" i="24"/>
  <c r="N21" i="24"/>
  <c r="O21" i="24"/>
  <c r="P21" i="24"/>
  <c r="Q21" i="24"/>
  <c r="R21" i="24"/>
  <c r="S21" i="24"/>
  <c r="T21" i="24"/>
  <c r="F22" i="24"/>
  <c r="F21" i="24"/>
  <c r="K25" i="30"/>
  <c r="K24" i="30"/>
  <c r="K24" i="26"/>
  <c r="K28" i="25"/>
  <c r="K27" i="25"/>
  <c r="F26" i="25"/>
  <c r="K23" i="24" l="1"/>
  <c r="T19" i="21"/>
  <c r="S19" i="21"/>
  <c r="R19" i="21"/>
  <c r="Q19" i="21"/>
  <c r="P19" i="21"/>
  <c r="O19" i="21"/>
  <c r="N19" i="21"/>
  <c r="L19" i="21"/>
  <c r="K19" i="21"/>
  <c r="K20" i="21" s="1"/>
  <c r="J19" i="21"/>
  <c r="I19" i="21"/>
  <c r="H19" i="21"/>
  <c r="F19" i="21"/>
  <c r="K23" i="19"/>
  <c r="K24" i="19"/>
  <c r="K28" i="10"/>
  <c r="K27" i="10"/>
  <c r="K22" i="27" l="1"/>
  <c r="F22" i="27"/>
  <c r="K23" i="20" l="1"/>
  <c r="F23" i="20"/>
  <c r="H23" i="17"/>
  <c r="I23" i="17"/>
  <c r="J23" i="17"/>
  <c r="K25" i="17"/>
  <c r="L23" i="17"/>
  <c r="N23" i="17"/>
  <c r="O23" i="17"/>
  <c r="P23" i="17"/>
  <c r="Q23" i="17"/>
  <c r="R23" i="17"/>
  <c r="S23" i="17"/>
  <c r="T23" i="17"/>
  <c r="K26" i="17" l="1"/>
  <c r="K24" i="20" l="1"/>
  <c r="K23" i="27" l="1"/>
  <c r="K22" i="22"/>
  <c r="H23" i="20"/>
  <c r="H22" i="27" l="1"/>
  <c r="I22" i="27"/>
  <c r="J22" i="27"/>
  <c r="L22" i="27"/>
  <c r="N22" i="27"/>
  <c r="O22" i="27"/>
  <c r="P22" i="27"/>
  <c r="Q22" i="27"/>
  <c r="R22" i="27"/>
  <c r="S22" i="27"/>
  <c r="T22" i="27"/>
  <c r="I23" i="20" l="1"/>
  <c r="J23" i="20"/>
  <c r="L23" i="20"/>
  <c r="N23" i="20"/>
  <c r="O23" i="20"/>
  <c r="P23" i="20"/>
  <c r="Q23" i="20"/>
  <c r="R23" i="20"/>
  <c r="S23" i="20"/>
  <c r="T23" i="20"/>
</calcChain>
</file>

<file path=xl/sharedStrings.xml><?xml version="1.0" encoding="utf-8"?>
<sst xmlns="http://schemas.openxmlformats.org/spreadsheetml/2006/main" count="1743" uniqueCount="209">
  <si>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</si>
  <si>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</si>
  <si>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</si>
  <si>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</si>
  <si>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</si>
  <si>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</si>
  <si>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</si>
  <si>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</si>
  <si>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</si>
  <si>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</si>
  <si>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</si>
  <si>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</si>
  <si>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</si>
  <si>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</si>
  <si>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</si>
  <si>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</si>
  <si>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</si>
  <si>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</si>
  <si>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</si>
  <si>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</si>
  <si>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</si>
  <si>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</si>
  <si>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</si>
  <si>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</si>
  <si>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</si>
  <si>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</si>
  <si>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</si>
  <si>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</si>
  <si>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</si>
  <si>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</si>
  <si>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</si>
  <si>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</si>
  <si>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</si>
  <si>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</si>
  <si>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</si>
  <si>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</si>
  <si>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</si>
  <si>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</si>
  <si>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</si>
  <si>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</si>
  <si>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</si>
  <si>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</si>
  <si>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</si>
  <si>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</si>
  <si>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</si>
  <si>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</si>
  <si>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</si>
  <si>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</si>
  <si>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</si>
  <si>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</si>
  <si>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</si>
  <si>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</si>
  <si>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</si>
  <si>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</si>
  <si>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</si>
  <si>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</si>
  <si>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</si>
  <si>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</si>
  <si>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</si>
  <si>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</si>
  <si>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</si>
  <si>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</si>
  <si>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</si>
  <si>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</si>
  <si>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</si>
  <si>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</si>
  <si>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</si>
  <si>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</si>
  <si>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</si>
  <si>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</si>
  <si>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Чай с облепихой</t>
  </si>
  <si>
    <t>Пюре из гороха с маслом</t>
  </si>
  <si>
    <t>Макароны отварные с маслом</t>
  </si>
  <si>
    <t>Курица запеченная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</si>
  <si>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</si>
  <si>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</si>
  <si>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</si>
  <si>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</si>
  <si>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</si>
  <si>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 xml:space="preserve">Котлета мясная (говядина,  мякоть куриная) </t>
  </si>
  <si>
    <t>Жаркое с мясом (говядина)</t>
  </si>
  <si>
    <t>Компот из кураги</t>
  </si>
  <si>
    <t>Закуска</t>
  </si>
  <si>
    <t xml:space="preserve"> 2 блюдо</t>
  </si>
  <si>
    <t>Суп картофельный с фасолью</t>
  </si>
  <si>
    <t>Каша пшенная вязкая с маслом</t>
  </si>
  <si>
    <t>Компот фруктово-ягодный (вишня)</t>
  </si>
  <si>
    <t>Гарнир</t>
  </si>
  <si>
    <t xml:space="preserve">3 блюдо </t>
  </si>
  <si>
    <t>Горячее блюдо</t>
  </si>
  <si>
    <t>2  блюдо</t>
  </si>
  <si>
    <t>Гуляш (говядина)</t>
  </si>
  <si>
    <t>Картофель отварной с маслом и зеленью ( пром. пр-ва)</t>
  </si>
  <si>
    <t>Икра свекольная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</si>
  <si>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</si>
  <si>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</si>
  <si>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</si>
  <si>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</si>
  <si>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</si>
  <si>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</si>
  <si>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</si>
  <si>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</si>
  <si>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Филе птицы  тушеное с овощами</t>
  </si>
  <si>
    <t xml:space="preserve"> Биточек из птицы</t>
  </si>
  <si>
    <t xml:space="preserve">Каша  пшенная вязкая с маслом </t>
  </si>
  <si>
    <t>Суп куриный с рисом и томатом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</si>
  <si>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</si>
  <si>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</si>
  <si>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</si>
  <si>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</si>
  <si>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</si>
  <si>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</si>
  <si>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>Рыба запеченная под сырно - овощной шапкой</t>
  </si>
  <si>
    <t>Фрукты в асортименте (яблоко)</t>
  </si>
  <si>
    <t>Котлета мясная (говядина, свинина, курица)</t>
  </si>
  <si>
    <t>Каша гречневая вязкая с маслом</t>
  </si>
  <si>
    <t>Блинчик со сгущенным молоком (1 шт)</t>
  </si>
  <si>
    <t>Мясо тушеное (говядина)</t>
  </si>
  <si>
    <t>Горошек консервированный</t>
  </si>
  <si>
    <t xml:space="preserve">Кукуруза консервированная </t>
  </si>
  <si>
    <t>Рагу овощное с маслом</t>
  </si>
  <si>
    <t>Картофель отварной с маслом и зеленью</t>
  </si>
  <si>
    <t>Филе птицы запеченное с помидорами</t>
  </si>
  <si>
    <t>Фрукты в ассортименте (яблоко)</t>
  </si>
  <si>
    <t>Щи вегетарианские со сметаной</t>
  </si>
  <si>
    <t>K</t>
  </si>
  <si>
    <t>I</t>
  </si>
  <si>
    <t>Se</t>
  </si>
  <si>
    <t>F</t>
  </si>
  <si>
    <t>B2</t>
  </si>
  <si>
    <t>D, мкг</t>
  </si>
  <si>
    <t>A, рэт. экв</t>
  </si>
  <si>
    <t>Запеканка куриная под сырной шапкой</t>
  </si>
  <si>
    <t>Запеканка из творога с шоколадным соусом</t>
  </si>
  <si>
    <t>Огурцы порционнаые</t>
  </si>
  <si>
    <t>Сок фруктовый (яблоко)</t>
  </si>
  <si>
    <t>Свекла тушеная с яблоками</t>
  </si>
  <si>
    <t>Сок фруктовый (мультифрукт)</t>
  </si>
  <si>
    <t>Рыба тушеная с овощами</t>
  </si>
  <si>
    <t>Каша  овсяная молочная с маслом</t>
  </si>
  <si>
    <t>Огурцы порционные</t>
  </si>
  <si>
    <t>Рыба запеченная под сырно-овощной шапкой</t>
  </si>
  <si>
    <t xml:space="preserve">Картофель запеченный </t>
  </si>
  <si>
    <t>Филе птицы тушеное с овощами (филе птицы, лук, морковь, томатная паста, сметана)</t>
  </si>
  <si>
    <t>Котлета мясная (свинина, говядина, курица)</t>
  </si>
  <si>
    <t>о/о*</t>
  </si>
  <si>
    <t>Рыба запеченная с сыром</t>
  </si>
  <si>
    <t>Ассорти из свежих овощей</t>
  </si>
  <si>
    <t>Напиток плодово – ягодный витаминизированный (черносмородиновый)</t>
  </si>
  <si>
    <t>Компот  из смеси  фруктов  - ягод (фруктовая смесь: яблоко, клубника, вишня слива )  NEW</t>
  </si>
  <si>
    <t>Чай с шиповником</t>
  </si>
  <si>
    <t>Кисель витаминизированный  плодово – ягодный (яблочно-облепиховый)</t>
  </si>
  <si>
    <t>Курица запеченная с сыром</t>
  </si>
  <si>
    <t>Компот из смеси фруктов - ягод (из смеси фруктов: яблоко, клубника, вишня, слива)</t>
  </si>
  <si>
    <t>Кисель витаминизированный плодово-ягодный  (вишневый)</t>
  </si>
  <si>
    <t>Чахохбили</t>
  </si>
  <si>
    <t xml:space="preserve"> п/к*- полный комплект оборудования (УКМ, мясорубка)</t>
  </si>
  <si>
    <t>этик.</t>
  </si>
  <si>
    <t>Макароны отварные с  сыром  и маслом</t>
  </si>
  <si>
    <t>Икра овощная</t>
  </si>
  <si>
    <t xml:space="preserve">Картофель запеченный с  зеленью </t>
  </si>
  <si>
    <t xml:space="preserve">Картофель отварной с маслом и зеленью </t>
  </si>
  <si>
    <t>Фруктовый десерт</t>
  </si>
  <si>
    <t>Плов с мясом (говядина)</t>
  </si>
  <si>
    <t>Пудинг из творога с изюмом со сгущенным молоком</t>
  </si>
  <si>
    <t>Блинчики с маслом (2 шт)</t>
  </si>
  <si>
    <t>Бефстроганов (говядина)</t>
  </si>
  <si>
    <t>Сложный гарнир №8 (картофельное пюре, капуста брокколи тушеная) NEW</t>
  </si>
  <si>
    <t>Омлет  с сыром</t>
  </si>
  <si>
    <t>Запеканка из творога со сгущенным молоком</t>
  </si>
  <si>
    <t>249/2</t>
  </si>
  <si>
    <t>Пельмени отварные с маслом</t>
  </si>
  <si>
    <t>Гуляш  (говядина)</t>
  </si>
  <si>
    <t>Компот из  сухофруктов</t>
  </si>
  <si>
    <t>Мясо тушеное</t>
  </si>
  <si>
    <t>Бефстроганов (свинина)</t>
  </si>
  <si>
    <t>Напиток  плодово – ягодный витаминизированный (черносмородиновый)</t>
  </si>
  <si>
    <t xml:space="preserve">Картофель запеченный с сыром </t>
  </si>
  <si>
    <t>Масло сливочное порциями</t>
  </si>
  <si>
    <t>Каша кукурузная молочная с маслом</t>
  </si>
  <si>
    <t>Молочный десерт</t>
  </si>
  <si>
    <t>Компот из смеси фруктов  ягод (из смеси фруктов: яблоко, клубника, вишня, слива)</t>
  </si>
  <si>
    <t>Кисель витаминизированный плодово – ягодный (черномородиново-арониевый)</t>
  </si>
  <si>
    <t xml:space="preserve"> Гуляш  (говядина)</t>
  </si>
  <si>
    <t xml:space="preserve"> Хлеб ржаной</t>
  </si>
  <si>
    <t>Рассольник с мясом и сметаной и перловой крупой</t>
  </si>
  <si>
    <t>Помидоры порционные</t>
  </si>
  <si>
    <t>Напиток плодово – ягодный витаминизированный  (вишневый)</t>
  </si>
  <si>
    <t>Горячий бутерброд на батоне (помидор, сыр)</t>
  </si>
  <si>
    <t>Напиток плодово – ягодный витаминизированный черносмородиновый)</t>
  </si>
  <si>
    <t>Фрукты в асортименте ( груша)</t>
  </si>
  <si>
    <t>Печень говяжья тушеная в сметанном соусе</t>
  </si>
  <si>
    <t>33 СД</t>
  </si>
  <si>
    <t>Люля – кебаб с томатным соусом с зеленью</t>
  </si>
  <si>
    <t>Куриные наггетсы с томатным соусом и зеленью</t>
  </si>
  <si>
    <t>Суп картофельный с мясными фрикадельками</t>
  </si>
  <si>
    <t>Каша  рисовая молочная с ананасами и маслом NEW</t>
  </si>
  <si>
    <t>Филе птицы тушенное в сливочно-сырном соусе NEW</t>
  </si>
  <si>
    <t>Салат из свежих помидоров с капустой брокколи NEW</t>
  </si>
  <si>
    <t>Ежики куриные с красным соусом NEW</t>
  </si>
  <si>
    <t>Пудинг из творога с персиками с карамельным соусом NEW</t>
  </si>
  <si>
    <t>Кофейный напиток</t>
  </si>
  <si>
    <t xml:space="preserve"> Доля суточной потребности в энергии ,%</t>
  </si>
  <si>
    <t xml:space="preserve">1 блюдо </t>
  </si>
  <si>
    <t>Суп - пюре картофельный с фрикадельками и гренками</t>
  </si>
  <si>
    <t xml:space="preserve">Биточек из рыбы </t>
  </si>
  <si>
    <t>Мясные колобки NEW</t>
  </si>
  <si>
    <t>Биточек из рыбы NEW</t>
  </si>
  <si>
    <t>Бульон куриный с яйцом и гренками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</si>
</sst>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74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0" fillId="2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11" xfId="0" applyFont="1" applyBorder="1"/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3" borderId="16" xfId="0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5" fillId="4" borderId="6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48" xfId="0" applyFont="1" applyBorder="1"/>
    <xf numFmtId="0" fontId="6" fillId="0" borderId="49" xfId="0" applyFont="1" applyBorder="1"/>
    <xf numFmtId="0" fontId="10" fillId="0" borderId="50" xfId="0" applyFont="1" applyBorder="1"/>
    <xf numFmtId="0" fontId="10" fillId="2" borderId="50" xfId="0" applyFont="1" applyFill="1" applyBorder="1"/>
    <xf numFmtId="0" fontId="10" fillId="0" borderId="48" xfId="0" applyFont="1" applyBorder="1"/>
    <xf numFmtId="0" fontId="9" fillId="0" borderId="50" xfId="0" applyFont="1" applyBorder="1"/>
    <xf numFmtId="0" fontId="5" fillId="0" borderId="12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2" borderId="0" xfId="0" applyFont="1" applyFill="1" applyBorder="1"/>
    <xf numFmtId="0" fontId="12" fillId="2" borderId="39" xfId="0" applyFont="1" applyFill="1" applyBorder="1"/>
    <xf numFmtId="0" fontId="9" fillId="2" borderId="50" xfId="0" applyFont="1" applyFill="1" applyBorder="1"/>
    <xf numFmtId="0" fontId="5" fillId="2" borderId="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3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42" xfId="0" applyFont="1" applyBorder="1"/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0" fillId="0" borderId="36" xfId="0" applyFont="1" applyBorder="1"/>
    <xf numFmtId="0" fontId="9" fillId="2" borderId="36" xfId="0" applyFont="1" applyFill="1" applyBorder="1"/>
    <xf numFmtId="0" fontId="9" fillId="0" borderId="36" xfId="0" applyFont="1" applyBorder="1"/>
    <xf numFmtId="0" fontId="5" fillId="3" borderId="2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49" xfId="0" applyFont="1" applyFill="1" applyBorder="1"/>
    <xf numFmtId="0" fontId="10" fillId="2" borderId="19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2" fillId="2" borderId="39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3" borderId="39" xfId="0" applyFont="1" applyFill="1" applyBorder="1" applyAlignment="1">
      <alignment horizontal="center"/>
    </xf>
    <xf numFmtId="0" fontId="12" fillId="4" borderId="39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7" xfId="0" applyFont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48" xfId="0" applyFont="1" applyBorder="1"/>
    <xf numFmtId="0" fontId="10" fillId="0" borderId="39" xfId="0" applyFont="1" applyBorder="1" applyAlignment="1">
      <alignment horizontal="left"/>
    </xf>
    <xf numFmtId="0" fontId="10" fillId="2" borderId="39" xfId="0" applyFont="1" applyFill="1" applyBorder="1" applyAlignment="1">
      <alignment horizontal="left"/>
    </xf>
    <xf numFmtId="0" fontId="10" fillId="0" borderId="39" xfId="0" applyFont="1" applyFill="1" applyBorder="1" applyAlignment="1">
      <alignment horizontal="left"/>
    </xf>
    <xf numFmtId="0" fontId="10" fillId="0" borderId="39" xfId="0" applyFont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5" fillId="0" borderId="39" xfId="1" applyFont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6" fillId="0" borderId="34" xfId="0" applyFont="1" applyBorder="1"/>
    <xf numFmtId="0" fontId="6" fillId="0" borderId="37" xfId="0" applyFont="1" applyBorder="1"/>
    <xf numFmtId="0" fontId="10" fillId="2" borderId="36" xfId="0" applyFont="1" applyFill="1" applyBorder="1"/>
    <xf numFmtId="0" fontId="10" fillId="2" borderId="37" xfId="0" applyFont="1" applyFill="1" applyBorder="1"/>
    <xf numFmtId="0" fontId="10" fillId="0" borderId="34" xfId="0" applyFont="1" applyBorder="1"/>
    <xf numFmtId="0" fontId="9" fillId="2" borderId="37" xfId="0" applyFont="1" applyFill="1" applyBorder="1"/>
    <xf numFmtId="0" fontId="10" fillId="0" borderId="45" xfId="0" applyFont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10" fillId="0" borderId="39" xfId="0" applyFont="1" applyBorder="1" applyAlignment="1"/>
    <xf numFmtId="0" fontId="10" fillId="2" borderId="39" xfId="0" applyFont="1" applyFill="1" applyBorder="1" applyAlignment="1"/>
    <xf numFmtId="0" fontId="10" fillId="0" borderId="50" xfId="0" applyFont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left"/>
    </xf>
    <xf numFmtId="0" fontId="7" fillId="2" borderId="40" xfId="0" applyFont="1" applyFill="1" applyBorder="1" applyAlignment="1">
      <alignment horizontal="left"/>
    </xf>
    <xf numFmtId="0" fontId="10" fillId="2" borderId="39" xfId="0" applyFont="1" applyFill="1" applyBorder="1" applyAlignment="1">
      <alignment horizontal="left" wrapText="1"/>
    </xf>
    <xf numFmtId="0" fontId="9" fillId="0" borderId="48" xfId="0" applyFont="1" applyBorder="1"/>
    <xf numFmtId="0" fontId="10" fillId="3" borderId="39" xfId="0" applyFont="1" applyFill="1" applyBorder="1" applyAlignment="1">
      <alignment horizontal="left"/>
    </xf>
    <xf numFmtId="0" fontId="13" fillId="3" borderId="39" xfId="0" applyFont="1" applyFill="1" applyBorder="1" applyAlignment="1">
      <alignment horizontal="center"/>
    </xf>
    <xf numFmtId="0" fontId="13" fillId="2" borderId="39" xfId="0" applyFont="1" applyFill="1" applyBorder="1" applyAlignment="1">
      <alignment horizontal="center"/>
    </xf>
    <xf numFmtId="0" fontId="13" fillId="4" borderId="39" xfId="0" applyFont="1" applyFill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10" fillId="4" borderId="39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52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4" borderId="40" xfId="0" applyFont="1" applyFill="1" applyBorder="1" applyAlignment="1">
      <alignment horizontal="left"/>
    </xf>
    <xf numFmtId="0" fontId="9" fillId="0" borderId="42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7" fillId="3" borderId="51" xfId="0" applyFont="1" applyFill="1" applyBorder="1" applyAlignment="1">
      <alignment horizontal="left"/>
    </xf>
    <xf numFmtId="0" fontId="7" fillId="4" borderId="52" xfId="0" applyFont="1" applyFill="1" applyBorder="1" applyAlignment="1">
      <alignment horizontal="left"/>
    </xf>
    <xf numFmtId="0" fontId="10" fillId="2" borderId="28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52" xfId="0" applyFont="1" applyFill="1" applyBorder="1" applyAlignment="1">
      <alignment horizontal="left"/>
    </xf>
    <xf numFmtId="0" fontId="10" fillId="3" borderId="39" xfId="0" applyFont="1" applyFill="1" applyBorder="1" applyAlignment="1">
      <alignment horizontal="center"/>
    </xf>
    <xf numFmtId="0" fontId="10" fillId="4" borderId="39" xfId="0" applyFont="1" applyFill="1" applyBorder="1" applyAlignment="1">
      <alignment horizontal="center"/>
    </xf>
    <xf numFmtId="0" fontId="10" fillId="0" borderId="39" xfId="0" applyFont="1" applyBorder="1" applyAlignment="1">
      <alignment horizontal="center" wrapText="1"/>
    </xf>
    <xf numFmtId="0" fontId="10" fillId="4" borderId="40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center"/>
    </xf>
    <xf numFmtId="0" fontId="7" fillId="0" borderId="48" xfId="0" applyFont="1" applyBorder="1"/>
    <xf numFmtId="0" fontId="7" fillId="0" borderId="49" xfId="0" applyFont="1" applyBorder="1"/>
    <xf numFmtId="0" fontId="5" fillId="0" borderId="39" xfId="0" applyFont="1" applyBorder="1" applyAlignment="1">
      <alignment horizontal="center"/>
    </xf>
    <xf numFmtId="164" fontId="5" fillId="0" borderId="39" xfId="0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 wrapText="1"/>
    </xf>
    <xf numFmtId="0" fontId="6" fillId="2" borderId="41" xfId="0" applyFont="1" applyFill="1" applyBorder="1" applyAlignment="1">
      <alignment horizontal="center"/>
    </xf>
    <xf numFmtId="164" fontId="6" fillId="2" borderId="40" xfId="0" applyNumberFormat="1" applyFont="1" applyFill="1" applyBorder="1" applyAlignment="1">
      <alignment horizontal="center"/>
    </xf>
    <xf numFmtId="0" fontId="10" fillId="0" borderId="53" xfId="0" applyFont="1" applyBorder="1" applyAlignment="1">
      <alignment horizontal="center" wrapText="1"/>
    </xf>
    <xf numFmtId="0" fontId="10" fillId="4" borderId="54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3" borderId="32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0" fillId="2" borderId="58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left"/>
    </xf>
    <xf numFmtId="0" fontId="10" fillId="2" borderId="52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9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9" xfId="0" applyFont="1" applyBorder="1" applyAlignment="1">
      <alignment wrapText="1"/>
    </xf>
    <xf numFmtId="0" fontId="10" fillId="0" borderId="57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0" borderId="57" xfId="0" applyFont="1" applyBorder="1" applyAlignment="1">
      <alignment horizontal="center"/>
    </xf>
    <xf numFmtId="164" fontId="7" fillId="2" borderId="39" xfId="0" applyNumberFormat="1" applyFont="1" applyFill="1" applyBorder="1" applyAlignment="1">
      <alignment horizontal="center"/>
    </xf>
    <xf numFmtId="0" fontId="10" fillId="0" borderId="57" xfId="0" applyFont="1" applyBorder="1" applyAlignment="1">
      <alignment horizontal="right"/>
    </xf>
    <xf numFmtId="0" fontId="9" fillId="0" borderId="39" xfId="0" applyFont="1" applyBorder="1" applyAlignment="1">
      <alignment horizontal="center"/>
    </xf>
    <xf numFmtId="0" fontId="10" fillId="2" borderId="39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41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0" borderId="39" xfId="0" applyFont="1" applyBorder="1" applyAlignment="1">
      <alignment horizontal="right"/>
    </xf>
    <xf numFmtId="0" fontId="7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2" xfId="1" applyFont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39" xfId="1" applyFont="1" applyFill="1" applyBorder="1" applyAlignment="1">
      <alignment horizontal="center"/>
    </xf>
    <xf numFmtId="0" fontId="13" fillId="2" borderId="50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13" fillId="2" borderId="40" xfId="0" applyFont="1" applyFill="1" applyBorder="1" applyAlignment="1">
      <alignment horizontal="center"/>
    </xf>
    <xf numFmtId="0" fontId="5" fillId="3" borderId="39" xfId="0" applyFont="1" applyFill="1" applyBorder="1" applyAlignment="1">
      <alignment horizontal="center" wrapText="1"/>
    </xf>
    <xf numFmtId="0" fontId="5" fillId="3" borderId="32" xfId="0" applyFont="1" applyFill="1" applyBorder="1" applyAlignment="1">
      <alignment horizontal="center" wrapText="1"/>
    </xf>
    <xf numFmtId="0" fontId="5" fillId="2" borderId="32" xfId="1" applyFont="1" applyFill="1" applyBorder="1" applyAlignment="1">
      <alignment horizontal="center"/>
    </xf>
    <xf numFmtId="0" fontId="8" fillId="0" borderId="48" xfId="0" applyFont="1" applyBorder="1" applyAlignment="1"/>
    <xf numFmtId="0" fontId="10" fillId="2" borderId="40" xfId="0" applyFont="1" applyFill="1" applyBorder="1" applyAlignment="1"/>
    <xf numFmtId="0" fontId="7" fillId="0" borderId="50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/>
    </xf>
    <xf numFmtId="0" fontId="9" fillId="0" borderId="37" xfId="0" applyFont="1" applyBorder="1"/>
    <xf numFmtId="0" fontId="10" fillId="2" borderId="45" xfId="0" applyFont="1" applyFill="1" applyBorder="1" applyAlignment="1"/>
    <xf numFmtId="0" fontId="10" fillId="0" borderId="45" xfId="0" applyFont="1" applyBorder="1" applyAlignment="1"/>
    <xf numFmtId="0" fontId="10" fillId="2" borderId="46" xfId="0" applyFont="1" applyFill="1" applyBorder="1" applyAlignment="1"/>
    <xf numFmtId="0" fontId="9" fillId="2" borderId="47" xfId="0" applyFont="1" applyFill="1" applyBorder="1" applyAlignment="1"/>
    <xf numFmtId="0" fontId="9" fillId="0" borderId="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164" fontId="5" fillId="2" borderId="39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13" fillId="2" borderId="57" xfId="0" applyFont="1" applyFill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38" xfId="1" applyFont="1" applyBorder="1" applyAlignment="1">
      <alignment horizontal="center"/>
    </xf>
    <xf numFmtId="0" fontId="5" fillId="0" borderId="31" xfId="1" applyFont="1" applyBorder="1" applyAlignment="1">
      <alignment horizontal="center"/>
    </xf>
    <xf numFmtId="164" fontId="5" fillId="0" borderId="53" xfId="0" applyNumberFormat="1" applyFont="1" applyBorder="1" applyAlignment="1">
      <alignment horizontal="center"/>
    </xf>
    <xf numFmtId="0" fontId="7" fillId="0" borderId="34" xfId="0" applyFont="1" applyBorder="1"/>
    <xf numFmtId="0" fontId="5" fillId="2" borderId="53" xfId="0" applyFont="1" applyFill="1" applyBorder="1" applyAlignment="1">
      <alignment horizontal="center"/>
    </xf>
    <xf numFmtId="0" fontId="5" fillId="0" borderId="53" xfId="1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6" fillId="3" borderId="53" xfId="0" applyFont="1" applyFill="1" applyBorder="1" applyAlignment="1">
      <alignment horizontal="center"/>
    </xf>
    <xf numFmtId="0" fontId="6" fillId="4" borderId="53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6" fillId="0" borderId="17" xfId="0" applyFont="1" applyBorder="1"/>
    <xf numFmtId="0" fontId="10" fillId="0" borderId="28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10" fillId="4" borderId="39" xfId="0" applyFont="1" applyFill="1" applyBorder="1" applyAlignment="1">
      <alignment wrapText="1"/>
    </xf>
    <xf numFmtId="0" fontId="7" fillId="3" borderId="39" xfId="0" applyFont="1" applyFill="1" applyBorder="1" applyAlignment="1"/>
    <xf numFmtId="0" fontId="7" fillId="4" borderId="39" xfId="0" applyFont="1" applyFill="1" applyBorder="1" applyAlignment="1"/>
    <xf numFmtId="0" fontId="7" fillId="2" borderId="39" xfId="0" applyFont="1" applyFill="1" applyBorder="1" applyAlignment="1"/>
    <xf numFmtId="0" fontId="5" fillId="3" borderId="32" xfId="0" applyFont="1" applyFill="1" applyBorder="1" applyAlignment="1">
      <alignment horizontal="center"/>
    </xf>
    <xf numFmtId="0" fontId="10" fillId="4" borderId="32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164" fontId="6" fillId="0" borderId="39" xfId="0" applyNumberFormat="1" applyFont="1" applyBorder="1" applyAlignment="1">
      <alignment horizontal="center"/>
    </xf>
    <xf numFmtId="164" fontId="6" fillId="0" borderId="40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10" fillId="0" borderId="28" xfId="0" applyFont="1" applyBorder="1" applyAlignment="1">
      <alignment horizontal="right"/>
    </xf>
    <xf numFmtId="0" fontId="7" fillId="0" borderId="43" xfId="0" applyFont="1" applyBorder="1"/>
    <xf numFmtId="164" fontId="5" fillId="0" borderId="28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52" xfId="0" applyNumberFormat="1" applyFont="1" applyBorder="1" applyAlignment="1">
      <alignment horizontal="center"/>
    </xf>
    <xf numFmtId="0" fontId="5" fillId="2" borderId="39" xfId="0" applyFont="1" applyFill="1" applyBorder="1" applyAlignment="1">
      <alignment wrapText="1"/>
    </xf>
    <xf numFmtId="0" fontId="10" fillId="0" borderId="39" xfId="0" applyFont="1" applyFill="1" applyBorder="1" applyAlignment="1"/>
    <xf numFmtId="0" fontId="7" fillId="2" borderId="5" xfId="0" applyFont="1" applyFill="1" applyBorder="1" applyAlignment="1">
      <alignment horizontal="center"/>
    </xf>
    <xf numFmtId="164" fontId="7" fillId="2" borderId="52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0" fillId="0" borderId="37" xfId="0" applyFont="1" applyBorder="1"/>
    <xf numFmtId="0" fontId="6" fillId="0" borderId="43" xfId="0" applyFont="1" applyBorder="1"/>
    <xf numFmtId="0" fontId="5" fillId="0" borderId="39" xfId="1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164" fontId="7" fillId="0" borderId="39" xfId="0" applyNumberFormat="1" applyFont="1" applyFill="1" applyBorder="1" applyAlignment="1">
      <alignment horizontal="center"/>
    </xf>
    <xf numFmtId="164" fontId="7" fillId="0" borderId="40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2" xfId="1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4" borderId="32" xfId="1" applyFont="1" applyFill="1" applyBorder="1" applyAlignment="1">
      <alignment horizontal="center"/>
    </xf>
    <xf numFmtId="0" fontId="11" fillId="3" borderId="32" xfId="0" applyFont="1" applyFill="1" applyBorder="1" applyAlignment="1">
      <alignment horizontal="center"/>
    </xf>
    <xf numFmtId="0" fontId="11" fillId="4" borderId="33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2" fontId="7" fillId="4" borderId="52" xfId="0" applyNumberFormat="1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38" xfId="0" applyFont="1" applyBorder="1" applyAlignment="1">
      <alignment wrapText="1"/>
    </xf>
    <xf numFmtId="0" fontId="7" fillId="2" borderId="40" xfId="0" applyFont="1" applyFill="1" applyBorder="1" applyAlignment="1"/>
    <xf numFmtId="0" fontId="10" fillId="0" borderId="5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/>
    <xf numFmtId="0" fontId="0" fillId="0" borderId="44" xfId="0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39" xfId="0" applyFont="1" applyFill="1" applyBorder="1" applyAlignment="1">
      <alignment horizontal="center"/>
    </xf>
    <xf numFmtId="0" fontId="9" fillId="0" borderId="49" xfId="0" applyFont="1" applyBorder="1"/>
    <xf numFmtId="0" fontId="10" fillId="0" borderId="38" xfId="0" applyFont="1" applyBorder="1" applyAlignment="1">
      <alignment horizontal="left" wrapText="1"/>
    </xf>
    <xf numFmtId="0" fontId="10" fillId="0" borderId="39" xfId="0" applyFont="1" applyBorder="1" applyAlignment="1">
      <alignment horizontal="left" wrapText="1"/>
    </xf>
    <xf numFmtId="0" fontId="9" fillId="4" borderId="41" xfId="0" applyFont="1" applyFill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10" fillId="3" borderId="39" xfId="0" applyFont="1" applyFill="1" applyBorder="1" applyAlignment="1">
      <alignment wrapText="1"/>
    </xf>
    <xf numFmtId="0" fontId="10" fillId="2" borderId="39" xfId="0" applyFont="1" applyFill="1" applyBorder="1" applyAlignment="1">
      <alignment wrapText="1"/>
    </xf>
    <xf numFmtId="0" fontId="9" fillId="2" borderId="39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 wrapText="1"/>
    </xf>
    <xf numFmtId="0" fontId="1" fillId="0" borderId="0" xfId="0" applyFont="1" applyBorder="1"/>
    <xf numFmtId="0" fontId="6" fillId="2" borderId="40" xfId="0" applyFont="1" applyFill="1" applyBorder="1" applyAlignment="1">
      <alignment horizontal="center"/>
    </xf>
    <xf numFmtId="2" fontId="6" fillId="2" borderId="40" xfId="0" applyNumberFormat="1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5" fillId="3" borderId="39" xfId="1" applyFont="1" applyFill="1" applyBorder="1" applyAlignment="1">
      <alignment horizontal="center"/>
    </xf>
    <xf numFmtId="0" fontId="10" fillId="0" borderId="57" xfId="0" applyFont="1" applyBorder="1" applyAlignment="1"/>
    <xf numFmtId="0" fontId="6" fillId="2" borderId="5" xfId="0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10" fillId="2" borderId="38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16" fillId="2" borderId="0" xfId="0" applyFont="1" applyFill="1" applyBorder="1"/>
    <xf numFmtId="0" fontId="5" fillId="4" borderId="2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2" borderId="12" xfId="1" applyFont="1" applyFill="1" applyBorder="1" applyAlignment="1">
      <alignment horizontal="center"/>
    </xf>
    <xf numFmtId="0" fontId="7" fillId="4" borderId="51" xfId="0" applyFont="1" applyFill="1" applyBorder="1" applyAlignment="1">
      <alignment horizontal="left"/>
    </xf>
    <xf numFmtId="0" fontId="10" fillId="0" borderId="39" xfId="0" applyFont="1" applyFill="1" applyBorder="1" applyAlignment="1">
      <alignment horizontal="left" wrapText="1"/>
    </xf>
    <xf numFmtId="0" fontId="5" fillId="2" borderId="14" xfId="0" applyFont="1" applyFill="1" applyBorder="1" applyAlignment="1">
      <alignment horizontal="center"/>
    </xf>
    <xf numFmtId="0" fontId="10" fillId="2" borderId="52" xfId="0" applyFont="1" applyFill="1" applyBorder="1" applyAlignment="1"/>
    <xf numFmtId="164" fontId="6" fillId="2" borderId="39" xfId="0" applyNumberFormat="1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7" fillId="4" borderId="52" xfId="0" applyNumberFormat="1" applyFont="1" applyFill="1" applyBorder="1" applyAlignment="1">
      <alignment horizontal="center"/>
    </xf>
    <xf numFmtId="0" fontId="5" fillId="0" borderId="28" xfId="1" applyFont="1" applyBorder="1" applyAlignment="1">
      <alignment horizontal="center"/>
    </xf>
    <xf numFmtId="164" fontId="6" fillId="2" borderId="52" xfId="0" applyNumberFormat="1" applyFont="1" applyFill="1" applyBorder="1" applyAlignment="1">
      <alignment horizontal="center"/>
    </xf>
    <xf numFmtId="0" fontId="9" fillId="4" borderId="39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51" xfId="0" applyFont="1" applyFill="1" applyBorder="1" applyAlignment="1">
      <alignment horizontal="center"/>
    </xf>
    <xf numFmtId="0" fontId="9" fillId="3" borderId="51" xfId="0" applyFont="1" applyFill="1" applyBorder="1" applyAlignment="1">
      <alignment horizontal="center"/>
    </xf>
    <xf numFmtId="0" fontId="10" fillId="4" borderId="58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5" fillId="3" borderId="58" xfId="0" applyFont="1" applyFill="1" applyBorder="1" applyAlignment="1">
      <alignment horizontal="center"/>
    </xf>
    <xf numFmtId="0" fontId="5" fillId="4" borderId="58" xfId="0" applyFont="1" applyFill="1" applyBorder="1" applyAlignment="1">
      <alignment horizontal="center"/>
    </xf>
    <xf numFmtId="0" fontId="5" fillId="2" borderId="31" xfId="1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2" fontId="7" fillId="3" borderId="41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6" fillId="0" borderId="53" xfId="0" applyFont="1" applyFill="1" applyBorder="1" applyAlignment="1">
      <alignment horizontal="center" wrapText="1"/>
    </xf>
    <xf numFmtId="0" fontId="10" fillId="0" borderId="54" xfId="0" applyFont="1" applyFill="1" applyBorder="1" applyAlignment="1">
      <alignment horizontal="center"/>
    </xf>
    <xf numFmtId="0" fontId="10" fillId="2" borderId="53" xfId="0" applyFont="1" applyFill="1" applyBorder="1" applyAlignment="1"/>
    <xf numFmtId="0" fontId="5" fillId="4" borderId="32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0" fontId="5" fillId="0" borderId="30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10" fillId="2" borderId="57" xfId="0" applyFont="1" applyFill="1" applyBorder="1" applyAlignment="1"/>
    <xf numFmtId="0" fontId="10" fillId="2" borderId="53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9" fillId="2" borderId="51" xfId="0" applyFont="1" applyFill="1" applyBorder="1" applyAlignment="1">
      <alignment horizontal="center"/>
    </xf>
    <xf numFmtId="0" fontId="10" fillId="0" borderId="28" xfId="0" applyFont="1" applyBorder="1" applyAlignment="1">
      <alignment horizontal="left"/>
    </xf>
    <xf numFmtId="0" fontId="5" fillId="3" borderId="32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6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7" fillId="3" borderId="39" xfId="0" applyFont="1" applyFill="1" applyBorder="1" applyAlignment="1">
      <alignment horizontal="left"/>
    </xf>
    <xf numFmtId="0" fontId="6" fillId="3" borderId="3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0" fillId="4" borderId="51" xfId="0" applyFont="1" applyFill="1" applyBorder="1" applyAlignment="1">
      <alignment horizontal="left"/>
    </xf>
    <xf numFmtId="0" fontId="7" fillId="4" borderId="39" xfId="0" applyFont="1" applyFill="1" applyBorder="1" applyAlignment="1">
      <alignment horizontal="left"/>
    </xf>
    <xf numFmtId="0" fontId="10" fillId="3" borderId="51" xfId="0" applyFont="1" applyFill="1" applyBorder="1" applyAlignment="1">
      <alignment horizontal="left"/>
    </xf>
    <xf numFmtId="0" fontId="6" fillId="3" borderId="41" xfId="0" applyFont="1" applyFill="1" applyBorder="1" applyAlignment="1">
      <alignment horizontal="center"/>
    </xf>
    <xf numFmtId="0" fontId="6" fillId="3" borderId="51" xfId="0" applyFont="1" applyFill="1" applyBorder="1" applyAlignment="1">
      <alignment horizontal="center"/>
    </xf>
    <xf numFmtId="0" fontId="10" fillId="4" borderId="52" xfId="0" applyFont="1" applyFill="1" applyBorder="1" applyAlignment="1">
      <alignment horizontal="left"/>
    </xf>
    <xf numFmtId="0" fontId="7" fillId="4" borderId="40" xfId="0" applyFont="1" applyFill="1" applyBorder="1" applyAlignment="1">
      <alignment horizontal="left"/>
    </xf>
    <xf numFmtId="0" fontId="6" fillId="4" borderId="40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164" fontId="6" fillId="4" borderId="52" xfId="0" applyNumberFormat="1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0" fillId="4" borderId="51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/>
    </xf>
    <xf numFmtId="0" fontId="10" fillId="4" borderId="56" xfId="0" applyFont="1" applyFill="1" applyBorder="1" applyAlignment="1">
      <alignment horizontal="center"/>
    </xf>
    <xf numFmtId="0" fontId="10" fillId="0" borderId="5" xfId="0" applyFont="1" applyBorder="1" applyAlignment="1">
      <alignment horizontal="left"/>
    </xf>
    <xf numFmtId="164" fontId="5" fillId="2" borderId="53" xfId="0" applyNumberFormat="1" applyFont="1" applyFill="1" applyBorder="1" applyAlignment="1">
      <alignment horizontal="center"/>
    </xf>
    <xf numFmtId="164" fontId="7" fillId="2" borderId="5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10" fillId="0" borderId="55" xfId="0" applyFont="1" applyBorder="1" applyAlignment="1">
      <alignment horizontal="center" wrapText="1"/>
    </xf>
    <xf numFmtId="0" fontId="10" fillId="0" borderId="54" xfId="0" applyFont="1" applyBorder="1" applyAlignment="1">
      <alignment horizontal="center"/>
    </xf>
    <xf numFmtId="0" fontId="10" fillId="0" borderId="53" xfId="0" applyFont="1" applyBorder="1" applyAlignment="1">
      <alignment wrapText="1"/>
    </xf>
    <xf numFmtId="0" fontId="10" fillId="2" borderId="53" xfId="0" applyFont="1" applyFill="1" applyBorder="1" applyAlignment="1">
      <alignment wrapText="1"/>
    </xf>
    <xf numFmtId="0" fontId="6" fillId="2" borderId="21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0" fontId="10" fillId="2" borderId="60" xfId="0" applyFont="1" applyFill="1" applyBorder="1" applyAlignment="1">
      <alignment horizontal="right"/>
    </xf>
    <xf numFmtId="0" fontId="5" fillId="4" borderId="4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10" fillId="3" borderId="51" xfId="0" applyFont="1" applyFill="1" applyBorder="1" applyAlignment="1">
      <alignment horizontal="center"/>
    </xf>
    <xf numFmtId="0" fontId="10" fillId="3" borderId="58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164" fontId="6" fillId="3" borderId="41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164" fontId="6" fillId="4" borderId="40" xfId="0" applyNumberFormat="1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45" xfId="0" applyFont="1" applyFill="1" applyBorder="1" applyAlignment="1">
      <alignment wrapText="1"/>
    </xf>
    <xf numFmtId="0" fontId="7" fillId="3" borderId="45" xfId="0" applyFont="1" applyFill="1" applyBorder="1" applyAlignment="1"/>
    <xf numFmtId="0" fontId="7" fillId="4" borderId="46" xfId="0" applyFont="1" applyFill="1" applyBorder="1" applyAlignment="1"/>
    <xf numFmtId="0" fontId="9" fillId="4" borderId="52" xfId="0" applyFont="1" applyFill="1" applyBorder="1" applyAlignment="1">
      <alignment horizontal="center"/>
    </xf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0" fillId="4" borderId="0" xfId="0" applyFill="1" applyBorder="1"/>
    <xf numFmtId="0" fontId="5" fillId="2" borderId="28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10" fillId="4" borderId="5" xfId="0" applyFont="1" applyFill="1" applyBorder="1" applyAlignment="1"/>
    <xf numFmtId="0" fontId="9" fillId="4" borderId="40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5" fillId="3" borderId="51" xfId="1" applyFont="1" applyFill="1" applyBorder="1" applyAlignment="1">
      <alignment horizontal="center"/>
    </xf>
    <xf numFmtId="0" fontId="10" fillId="3" borderId="5" xfId="0" applyFont="1" applyFill="1" applyBorder="1" applyAlignment="1"/>
    <xf numFmtId="0" fontId="13" fillId="3" borderId="41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left" wrapText="1"/>
    </xf>
    <xf numFmtId="0" fontId="10" fillId="3" borderId="39" xfId="0" applyFont="1" applyFill="1" applyBorder="1" applyAlignment="1">
      <alignment horizontal="center" wrapText="1"/>
    </xf>
    <xf numFmtId="0" fontId="10" fillId="4" borderId="39" xfId="0" applyFont="1" applyFill="1" applyBorder="1" applyAlignment="1">
      <alignment horizontal="center" wrapText="1"/>
    </xf>
    <xf numFmtId="0" fontId="10" fillId="3" borderId="56" xfId="0" applyFont="1" applyFill="1" applyBorder="1" applyAlignment="1">
      <alignment horizontal="center"/>
    </xf>
    <xf numFmtId="2" fontId="6" fillId="4" borderId="52" xfId="0" applyNumberFormat="1" applyFont="1" applyFill="1" applyBorder="1" applyAlignment="1">
      <alignment horizontal="center"/>
    </xf>
    <xf numFmtId="0" fontId="10" fillId="4" borderId="39" xfId="0" applyFont="1" applyFill="1" applyBorder="1" applyAlignment="1"/>
    <xf numFmtId="0" fontId="10" fillId="3" borderId="41" xfId="0" applyFont="1" applyFill="1" applyBorder="1" applyAlignment="1"/>
    <xf numFmtId="0" fontId="10" fillId="4" borderId="41" xfId="0" applyFont="1" applyFill="1" applyBorder="1" applyAlignment="1"/>
    <xf numFmtId="0" fontId="10" fillId="4" borderId="40" xfId="0" applyFont="1" applyFill="1" applyBorder="1" applyAlignment="1"/>
    <xf numFmtId="0" fontId="10" fillId="3" borderId="39" xfId="0" applyFont="1" applyFill="1" applyBorder="1" applyAlignment="1"/>
    <xf numFmtId="0" fontId="5" fillId="4" borderId="5" xfId="0" applyFont="1" applyFill="1" applyBorder="1" applyAlignment="1">
      <alignment horizontal="center" wrapText="1"/>
    </xf>
    <xf numFmtId="0" fontId="7" fillId="3" borderId="46" xfId="0" applyFont="1" applyFill="1" applyBorder="1" applyAlignment="1"/>
    <xf numFmtId="0" fontId="7" fillId="4" borderId="47" xfId="0" applyFont="1" applyFill="1" applyBorder="1" applyAlignment="1"/>
    <xf numFmtId="0" fontId="10" fillId="3" borderId="53" xfId="0" applyFont="1" applyFill="1" applyBorder="1" applyAlignment="1">
      <alignment wrapText="1"/>
    </xf>
    <xf numFmtId="0" fontId="6" fillId="3" borderId="56" xfId="0" applyFont="1" applyFill="1" applyBorder="1" applyAlignment="1">
      <alignment horizontal="center"/>
    </xf>
    <xf numFmtId="164" fontId="6" fillId="3" borderId="51" xfId="0" applyNumberFormat="1" applyFont="1" applyFill="1" applyBorder="1" applyAlignment="1">
      <alignment horizontal="center"/>
    </xf>
    <xf numFmtId="0" fontId="6" fillId="4" borderId="5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center" wrapText="1"/>
    </xf>
    <xf numFmtId="0" fontId="5" fillId="3" borderId="4" xfId="1" applyFont="1" applyFill="1" applyBorder="1" applyAlignment="1">
      <alignment horizontal="center" wrapText="1"/>
    </xf>
    <xf numFmtId="0" fontId="5" fillId="3" borderId="32" xfId="1" applyFont="1" applyFill="1" applyBorder="1" applyAlignment="1">
      <alignment horizontal="center" wrapText="1"/>
    </xf>
    <xf numFmtId="0" fontId="5" fillId="4" borderId="1" xfId="1" applyFont="1" applyFill="1" applyBorder="1" applyAlignment="1">
      <alignment horizontal="center" wrapText="1"/>
    </xf>
    <xf numFmtId="0" fontId="5" fillId="4" borderId="32" xfId="1" applyFont="1" applyFill="1" applyBorder="1" applyAlignment="1">
      <alignment horizontal="center" wrapText="1"/>
    </xf>
    <xf numFmtId="0" fontId="6" fillId="4" borderId="56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2" fontId="6" fillId="4" borderId="40" xfId="0" applyNumberFormat="1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6" fillId="4" borderId="51" xfId="0" applyFont="1" applyFill="1" applyBorder="1" applyAlignment="1">
      <alignment horizontal="center"/>
    </xf>
    <xf numFmtId="0" fontId="5" fillId="3" borderId="39" xfId="1" applyFont="1" applyFill="1" applyBorder="1" applyAlignment="1">
      <alignment horizontal="center" wrapText="1"/>
    </xf>
    <xf numFmtId="2" fontId="6" fillId="3" borderId="39" xfId="0" applyNumberFormat="1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0" fontId="10" fillId="2" borderId="54" xfId="0" applyFont="1" applyFill="1" applyBorder="1" applyAlignment="1"/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2" fillId="0" borderId="0" xfId="1"/>
    <xf numFmtId="0" fontId="7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59" xfId="0" applyFont="1" applyFill="1" applyBorder="1" applyAlignment="1">
      <alignment horizontal="center"/>
    </xf>
    <xf numFmtId="0" fontId="7" fillId="0" borderId="61" xfId="0" applyFont="1" applyBorder="1" applyAlignment="1">
      <alignment horizontal="center" wrapText="1"/>
    </xf>
    <xf numFmtId="0" fontId="7" fillId="0" borderId="6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39" xfId="0" applyFont="1" applyFill="1" applyBorder="1" applyAlignment="1">
      <alignment horizontal="left" wrapText="1"/>
    </xf>
    <xf numFmtId="0" fontId="10" fillId="4" borderId="39" xfId="0" applyFont="1" applyFill="1" applyBorder="1" applyAlignment="1">
      <alignment horizontal="left" wrapText="1"/>
    </xf>
    <xf numFmtId="0" fontId="7" fillId="3" borderId="41" xfId="0" applyFont="1" applyFill="1" applyBorder="1" applyAlignment="1">
      <alignment horizontal="left"/>
    </xf>
    <xf numFmtId="0" fontId="7" fillId="4" borderId="41" xfId="0" applyFont="1" applyFill="1" applyBorder="1" applyAlignment="1">
      <alignment horizontal="left"/>
    </xf>
    <xf numFmtId="0" fontId="9" fillId="4" borderId="54" xfId="0" applyFont="1" applyFill="1" applyBorder="1" applyAlignment="1">
      <alignment horizontal="center"/>
    </xf>
    <xf numFmtId="2" fontId="6" fillId="3" borderId="41" xfId="0" applyNumberFormat="1" applyFont="1" applyFill="1" applyBorder="1" applyAlignment="1">
      <alignment horizontal="center"/>
    </xf>
    <xf numFmtId="0" fontId="6" fillId="3" borderId="41" xfId="0" applyNumberFormat="1" applyFont="1" applyFill="1" applyBorder="1" applyAlignment="1">
      <alignment horizontal="center"/>
    </xf>
    <xf numFmtId="164" fontId="6" fillId="3" borderId="53" xfId="0" applyNumberFormat="1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/>
    </xf>
    <xf numFmtId="0" fontId="10" fillId="4" borderId="53" xfId="0" applyFont="1" applyFill="1" applyBorder="1" applyAlignment="1">
      <alignment wrapText="1"/>
    </xf>
    <xf numFmtId="0" fontId="10" fillId="4" borderId="5" xfId="0" applyFont="1" applyFill="1" applyBorder="1" applyAlignment="1">
      <alignment wrapText="1"/>
    </xf>
    <xf numFmtId="0" fontId="7" fillId="0" borderId="35" xfId="0" applyFont="1" applyBorder="1"/>
    <xf numFmtId="164" fontId="7" fillId="3" borderId="5" xfId="0" applyNumberFormat="1" applyFont="1" applyFill="1" applyBorder="1" applyAlignment="1">
      <alignment horizontal="center"/>
    </xf>
    <xf numFmtId="164" fontId="7" fillId="4" borderId="5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68" xfId="0" applyFont="1" applyBorder="1" applyAlignment="1">
      <alignment horizontal="center"/>
    </xf>
    <xf numFmtId="0" fontId="5" fillId="0" borderId="59" xfId="1" applyFont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55" xfId="1" applyFont="1" applyFill="1" applyBorder="1" applyAlignment="1">
      <alignment horizontal="center"/>
    </xf>
    <xf numFmtId="0" fontId="5" fillId="3" borderId="53" xfId="1" applyFont="1" applyFill="1" applyBorder="1" applyAlignment="1">
      <alignment horizontal="center"/>
    </xf>
    <xf numFmtId="0" fontId="5" fillId="4" borderId="53" xfId="1" applyFont="1" applyFill="1" applyBorder="1" applyAlignment="1">
      <alignment horizontal="center"/>
    </xf>
    <xf numFmtId="164" fontId="6" fillId="4" borderId="54" xfId="0" applyNumberFormat="1" applyFont="1" applyFill="1" applyBorder="1" applyAlignment="1">
      <alignment horizontal="center"/>
    </xf>
    <xf numFmtId="164" fontId="6" fillId="4" borderId="41" xfId="0" applyNumberFormat="1" applyFont="1" applyFill="1" applyBorder="1" applyAlignment="1">
      <alignment horizontal="center"/>
    </xf>
    <xf numFmtId="164" fontId="6" fillId="3" borderId="39" xfId="0" applyNumberFormat="1" applyFont="1" applyFill="1" applyBorder="1" applyAlignment="1">
      <alignment horizontal="center"/>
    </xf>
    <xf numFmtId="164" fontId="7" fillId="4" borderId="40" xfId="0" applyNumberFormat="1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5" fillId="4" borderId="16" xfId="1" applyFont="1" applyFill="1" applyBorder="1" applyAlignment="1">
      <alignment horizontal="center" wrapText="1"/>
    </xf>
    <xf numFmtId="164" fontId="7" fillId="0" borderId="53" xfId="0" applyNumberFormat="1" applyFont="1" applyBorder="1" applyAlignment="1">
      <alignment horizontal="center"/>
    </xf>
    <xf numFmtId="2" fontId="7" fillId="0" borderId="54" xfId="0" applyNumberFormat="1" applyFont="1" applyBorder="1" applyAlignment="1">
      <alignment horizontal="center"/>
    </xf>
    <xf numFmtId="0" fontId="10" fillId="2" borderId="38" xfId="0" applyFont="1" applyFill="1" applyBorder="1" applyAlignment="1">
      <alignment wrapText="1"/>
    </xf>
    <xf numFmtId="0" fontId="5" fillId="0" borderId="3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10" fillId="0" borderId="57" xfId="0" applyFont="1" applyBorder="1" applyAlignment="1">
      <alignment wrapText="1"/>
    </xf>
    <xf numFmtId="0" fontId="10" fillId="4" borderId="53" xfId="0" applyFont="1" applyFill="1" applyBorder="1" applyAlignment="1">
      <alignment horizontal="center" wrapText="1"/>
    </xf>
    <xf numFmtId="0" fontId="7" fillId="0" borderId="26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10" fillId="2" borderId="45" xfId="0" applyFont="1" applyFill="1" applyBorder="1" applyAlignment="1">
      <alignment horizontal="left"/>
    </xf>
    <xf numFmtId="0" fontId="10" fillId="3" borderId="36" xfId="0" applyFont="1" applyFill="1" applyBorder="1" applyAlignment="1">
      <alignment horizontal="center"/>
    </xf>
    <xf numFmtId="0" fontId="16" fillId="3" borderId="1" xfId="1" applyFont="1" applyFill="1" applyBorder="1" applyAlignment="1">
      <alignment horizontal="center"/>
    </xf>
    <xf numFmtId="0" fontId="10" fillId="4" borderId="53" xfId="0" applyFont="1" applyFill="1" applyBorder="1" applyAlignment="1">
      <alignment horizontal="left"/>
    </xf>
    <xf numFmtId="0" fontId="10" fillId="3" borderId="53" xfId="0" applyFont="1" applyFill="1" applyBorder="1" applyAlignment="1">
      <alignment horizontal="left"/>
    </xf>
    <xf numFmtId="0" fontId="10" fillId="4" borderId="56" xfId="0" applyFont="1" applyFill="1" applyBorder="1" applyAlignment="1">
      <alignment horizontal="left"/>
    </xf>
    <xf numFmtId="0" fontId="10" fillId="3" borderId="56" xfId="0" applyFont="1" applyFill="1" applyBorder="1" applyAlignment="1">
      <alignment horizontal="left"/>
    </xf>
    <xf numFmtId="0" fontId="10" fillId="4" borderId="54" xfId="0" applyFont="1" applyFill="1" applyBorder="1" applyAlignment="1">
      <alignment horizontal="left"/>
    </xf>
    <xf numFmtId="0" fontId="10" fillId="0" borderId="63" xfId="0" applyFont="1" applyBorder="1" applyAlignment="1">
      <alignment horizontal="center"/>
    </xf>
    <xf numFmtId="0" fontId="6" fillId="3" borderId="45" xfId="0" applyFont="1" applyFill="1" applyBorder="1" applyAlignment="1">
      <alignment horizontal="center"/>
    </xf>
    <xf numFmtId="0" fontId="6" fillId="4" borderId="46" xfId="0" applyFont="1" applyFill="1" applyBorder="1" applyAlignment="1">
      <alignment horizontal="center"/>
    </xf>
    <xf numFmtId="0" fontId="6" fillId="3" borderId="46" xfId="0" applyFont="1" applyFill="1" applyBorder="1" applyAlignment="1">
      <alignment horizontal="center"/>
    </xf>
    <xf numFmtId="0" fontId="10" fillId="4" borderId="45" xfId="0" applyFont="1" applyFill="1" applyBorder="1" applyAlignment="1">
      <alignment horizontal="center" wrapText="1"/>
    </xf>
    <xf numFmtId="0" fontId="16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6" fillId="4" borderId="0" xfId="0" applyFont="1" applyFill="1" applyBorder="1"/>
    <xf numFmtId="164" fontId="7" fillId="3" borderId="51" xfId="0" applyNumberFormat="1" applyFont="1" applyFill="1" applyBorder="1" applyAlignment="1">
      <alignment horizontal="center"/>
    </xf>
    <xf numFmtId="0" fontId="6" fillId="0" borderId="36" xfId="0" applyFont="1" applyBorder="1"/>
    <xf numFmtId="0" fontId="5" fillId="0" borderId="14" xfId="1" applyFont="1" applyBorder="1" applyAlignment="1">
      <alignment horizontal="center"/>
    </xf>
    <xf numFmtId="0" fontId="6" fillId="0" borderId="42" xfId="0" applyFont="1" applyBorder="1"/>
    <xf numFmtId="0" fontId="10" fillId="0" borderId="42" xfId="0" applyFont="1" applyBorder="1"/>
    <xf numFmtId="0" fontId="9" fillId="0" borderId="0" xfId="0" applyFont="1" applyBorder="1"/>
    <xf numFmtId="0" fontId="9" fillId="0" borderId="43" xfId="0" applyFont="1" applyBorder="1"/>
    <xf numFmtId="0" fontId="10" fillId="3" borderId="45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16" fillId="2" borderId="37" xfId="0" applyFont="1" applyFill="1" applyBorder="1"/>
    <xf numFmtId="0" fontId="10" fillId="2" borderId="34" xfId="0" applyFont="1" applyFill="1" applyBorder="1"/>
    <xf numFmtId="2" fontId="6" fillId="2" borderId="52" xfId="0" applyNumberFormat="1" applyFont="1" applyFill="1" applyBorder="1" applyAlignment="1">
      <alignment horizontal="center"/>
    </xf>
    <xf numFmtId="2" fontId="6" fillId="3" borderId="51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10" fillId="0" borderId="53" xfId="0" applyFont="1" applyBorder="1" applyAlignment="1"/>
    <xf numFmtId="0" fontId="7" fillId="0" borderId="48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2" fontId="6" fillId="2" borderId="47" xfId="0" applyNumberFormat="1" applyFont="1" applyFill="1" applyBorder="1" applyAlignment="1">
      <alignment horizontal="center"/>
    </xf>
    <xf numFmtId="0" fontId="5" fillId="0" borderId="45" xfId="1" applyFont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8" fillId="0" borderId="34" xfId="0" applyFont="1" applyBorder="1" applyAlignment="1"/>
    <xf numFmtId="0" fontId="10" fillId="2" borderId="53" xfId="0" applyFont="1" applyFill="1" applyBorder="1" applyAlignment="1">
      <alignment horizontal="left"/>
    </xf>
    <xf numFmtId="0" fontId="10" fillId="2" borderId="56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10" fillId="2" borderId="41" xfId="0" applyFont="1" applyFill="1" applyBorder="1" applyAlignment="1"/>
    <xf numFmtId="0" fontId="9" fillId="2" borderId="40" xfId="0" applyFont="1" applyFill="1" applyBorder="1" applyAlignment="1"/>
    <xf numFmtId="0" fontId="10" fillId="2" borderId="45" xfId="0" applyFont="1" applyFill="1" applyBorder="1" applyAlignment="1">
      <alignment horizontal="center" wrapText="1"/>
    </xf>
    <xf numFmtId="0" fontId="10" fillId="3" borderId="45" xfId="0" applyFont="1" applyFill="1" applyBorder="1" applyAlignment="1">
      <alignment horizontal="center" wrapText="1"/>
    </xf>
    <xf numFmtId="0" fontId="10" fillId="3" borderId="46" xfId="0" applyFont="1" applyFill="1" applyBorder="1" applyAlignment="1">
      <alignment horizontal="center"/>
    </xf>
    <xf numFmtId="0" fontId="10" fillId="4" borderId="46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39" xfId="0" applyFont="1" applyFill="1" applyBorder="1" applyAlignment="1">
      <alignment wrapText="1"/>
    </xf>
    <xf numFmtId="0" fontId="10" fillId="0" borderId="28" xfId="0" applyFont="1" applyFill="1" applyBorder="1" applyAlignment="1">
      <alignment wrapText="1"/>
    </xf>
    <xf numFmtId="0" fontId="10" fillId="0" borderId="5" xfId="0" applyFont="1" applyFill="1" applyBorder="1" applyAlignment="1">
      <alignment wrapText="1"/>
    </xf>
    <xf numFmtId="0" fontId="6" fillId="0" borderId="34" xfId="0" applyFont="1" applyBorder="1" applyAlignment="1"/>
    <xf numFmtId="0" fontId="8" fillId="0" borderId="42" xfId="0" applyFont="1" applyBorder="1" applyAlignment="1"/>
    <xf numFmtId="0" fontId="9" fillId="0" borderId="48" xfId="0" applyFont="1" applyBorder="1" applyAlignment="1"/>
    <xf numFmtId="0" fontId="7" fillId="0" borderId="48" xfId="0" applyFont="1" applyBorder="1" applyAlignment="1"/>
    <xf numFmtId="0" fontId="6" fillId="0" borderId="37" xfId="0" applyFont="1" applyBorder="1" applyAlignment="1"/>
    <xf numFmtId="0" fontId="6" fillId="0" borderId="43" xfId="0" applyFont="1" applyBorder="1" applyAlignment="1"/>
    <xf numFmtId="0" fontId="7" fillId="0" borderId="49" xfId="0" applyFont="1" applyBorder="1" applyAlignment="1"/>
    <xf numFmtId="0" fontId="10" fillId="0" borderId="38" xfId="0" applyFont="1" applyBorder="1" applyAlignment="1"/>
    <xf numFmtId="0" fontId="10" fillId="0" borderId="28" xfId="0" applyFont="1" applyBorder="1" applyAlignment="1"/>
    <xf numFmtId="0" fontId="10" fillId="0" borderId="34" xfId="0" applyFont="1" applyBorder="1" applyAlignment="1"/>
    <xf numFmtId="0" fontId="10" fillId="0" borderId="28" xfId="0" applyFont="1" applyFill="1" applyBorder="1" applyAlignment="1"/>
    <xf numFmtId="0" fontId="10" fillId="0" borderId="38" xfId="0" applyFont="1" applyFill="1" applyBorder="1" applyAlignment="1">
      <alignment wrapText="1"/>
    </xf>
    <xf numFmtId="0" fontId="15" fillId="0" borderId="28" xfId="0" applyFont="1" applyFill="1" applyBorder="1" applyAlignment="1">
      <alignment horizontal="center" wrapText="1"/>
    </xf>
    <xf numFmtId="0" fontId="10" fillId="0" borderId="36" xfId="0" applyFont="1" applyBorder="1" applyAlignment="1"/>
    <xf numFmtId="0" fontId="10" fillId="0" borderId="5" xfId="0" applyFont="1" applyFill="1" applyBorder="1" applyAlignment="1">
      <alignment horizontal="center" wrapText="1"/>
    </xf>
    <xf numFmtId="0" fontId="9" fillId="0" borderId="36" xfId="0" applyFont="1" applyBorder="1" applyAlignment="1"/>
    <xf numFmtId="0" fontId="10" fillId="0" borderId="5" xfId="0" applyFont="1" applyFill="1" applyBorder="1" applyAlignment="1"/>
    <xf numFmtId="0" fontId="9" fillId="0" borderId="5" xfId="0" applyFont="1" applyBorder="1" applyAlignment="1"/>
    <xf numFmtId="0" fontId="9" fillId="0" borderId="37" xfId="0" applyFont="1" applyBorder="1" applyAlignment="1"/>
    <xf numFmtId="0" fontId="9" fillId="0" borderId="52" xfId="0" applyFont="1" applyBorder="1" applyAlignment="1"/>
    <xf numFmtId="0" fontId="9" fillId="0" borderId="40" xfId="0" applyFont="1" applyBorder="1" applyAlignment="1"/>
    <xf numFmtId="0" fontId="9" fillId="0" borderId="21" xfId="0" applyFont="1" applyBorder="1" applyAlignment="1"/>
    <xf numFmtId="0" fontId="9" fillId="0" borderId="18" xfId="0" applyFont="1" applyBorder="1" applyAlignment="1"/>
    <xf numFmtId="0" fontId="9" fillId="0" borderId="20" xfId="0" applyFont="1" applyBorder="1" applyAlignment="1"/>
    <xf numFmtId="0" fontId="9" fillId="0" borderId="33" xfId="0" applyFont="1" applyBorder="1" applyAlignment="1"/>
    <xf numFmtId="0" fontId="6" fillId="0" borderId="48" xfId="0" applyFont="1" applyBorder="1" applyAlignment="1"/>
    <xf numFmtId="0" fontId="7" fillId="0" borderId="42" xfId="0" applyFont="1" applyBorder="1" applyAlignment="1"/>
    <xf numFmtId="0" fontId="6" fillId="0" borderId="49" xfId="0" applyFont="1" applyBorder="1" applyAlignment="1"/>
    <xf numFmtId="0" fontId="7" fillId="0" borderId="43" xfId="0" applyFont="1" applyBorder="1" applyAlignment="1"/>
    <xf numFmtId="0" fontId="7" fillId="2" borderId="41" xfId="0" applyFont="1" applyFill="1" applyBorder="1" applyAlignment="1"/>
    <xf numFmtId="0" fontId="15" fillId="2" borderId="38" xfId="0" applyFont="1" applyFill="1" applyBorder="1" applyAlignment="1">
      <alignment horizontal="center" wrapText="1"/>
    </xf>
    <xf numFmtId="0" fontId="10" fillId="0" borderId="40" xfId="0" applyFont="1" applyBorder="1" applyAlignment="1"/>
    <xf numFmtId="0" fontId="9" fillId="0" borderId="19" xfId="0" applyFont="1" applyBorder="1" applyAlignment="1"/>
    <xf numFmtId="0" fontId="0" fillId="0" borderId="18" xfId="0" applyBorder="1" applyAlignment="1"/>
    <xf numFmtId="0" fontId="0" fillId="0" borderId="19" xfId="0" applyBorder="1" applyAlignment="1"/>
    <xf numFmtId="0" fontId="10" fillId="4" borderId="52" xfId="0" applyFont="1" applyFill="1" applyBorder="1" applyAlignment="1"/>
    <xf numFmtId="0" fontId="7" fillId="4" borderId="40" xfId="0" applyFont="1" applyFill="1" applyBorder="1" applyAlignment="1"/>
    <xf numFmtId="0" fontId="15" fillId="0" borderId="29" xfId="0" applyFont="1" applyFill="1" applyBorder="1" applyAlignment="1">
      <alignment horizontal="center" wrapText="1"/>
    </xf>
    <xf numFmtId="0" fontId="6" fillId="0" borderId="25" xfId="0" applyFont="1" applyBorder="1" applyAlignment="1"/>
    <xf numFmtId="0" fontId="6" fillId="0" borderId="27" xfId="0" applyFont="1" applyBorder="1" applyAlignment="1"/>
    <xf numFmtId="0" fontId="10" fillId="0" borderId="0" xfId="0" applyFont="1" applyBorder="1" applyAlignment="1"/>
    <xf numFmtId="0" fontId="10" fillId="0" borderId="55" xfId="0" applyFont="1" applyBorder="1" applyAlignment="1"/>
    <xf numFmtId="0" fontId="10" fillId="2" borderId="0" xfId="0" applyFont="1" applyFill="1" applyBorder="1" applyAlignment="1"/>
    <xf numFmtId="0" fontId="7" fillId="2" borderId="51" xfId="0" applyFont="1" applyFill="1" applyBorder="1" applyAlignment="1"/>
    <xf numFmtId="0" fontId="10" fillId="2" borderId="48" xfId="0" applyFont="1" applyFill="1" applyBorder="1" applyAlignment="1"/>
    <xf numFmtId="0" fontId="10" fillId="2" borderId="50" xfId="0" applyFont="1" applyFill="1" applyBorder="1" applyAlignment="1"/>
    <xf numFmtId="0" fontId="9" fillId="2" borderId="50" xfId="0" applyFont="1" applyFill="1" applyBorder="1" applyAlignment="1"/>
    <xf numFmtId="0" fontId="10" fillId="4" borderId="5" xfId="0" applyFont="1" applyFill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0" fillId="0" borderId="50" xfId="0" applyFont="1" applyBorder="1" applyAlignment="1"/>
    <xf numFmtId="0" fontId="16" fillId="2" borderId="50" xfId="0" applyFont="1" applyFill="1" applyBorder="1" applyAlignment="1"/>
    <xf numFmtId="0" fontId="9" fillId="4" borderId="39" xfId="0" applyFont="1" applyFill="1" applyBorder="1" applyAlignment="1"/>
    <xf numFmtId="0" fontId="9" fillId="3" borderId="41" xfId="0" applyFont="1" applyFill="1" applyBorder="1" applyAlignment="1"/>
    <xf numFmtId="0" fontId="0" fillId="0" borderId="49" xfId="0" applyBorder="1" applyAlignment="1"/>
    <xf numFmtId="0" fontId="9" fillId="4" borderId="40" xfId="0" applyFont="1" applyFill="1" applyBorder="1" applyAlignment="1"/>
    <xf numFmtId="0" fontId="7" fillId="0" borderId="69" xfId="0" applyFont="1" applyBorder="1" applyAlignment="1">
      <alignment horizontal="center"/>
    </xf>
    <xf numFmtId="0" fontId="10" fillId="3" borderId="44" xfId="0" applyFont="1" applyFill="1" applyBorder="1" applyAlignment="1">
      <alignment horizontal="center"/>
    </xf>
    <xf numFmtId="0" fontId="5" fillId="3" borderId="16" xfId="1" applyFont="1" applyFill="1" applyBorder="1" applyAlignment="1">
      <alignment horizontal="center" wrapText="1"/>
    </xf>
    <xf numFmtId="0" fontId="9" fillId="0" borderId="42" xfId="0" applyFont="1" applyBorder="1" applyAlignment="1"/>
    <xf numFmtId="0" fontId="10" fillId="2" borderId="36" xfId="0" applyFont="1" applyFill="1" applyBorder="1" applyAlignment="1"/>
    <xf numFmtId="0" fontId="10" fillId="3" borderId="5" xfId="0" applyFont="1" applyFill="1" applyBorder="1" applyAlignment="1">
      <alignment horizontal="center" wrapText="1"/>
    </xf>
    <xf numFmtId="0" fontId="10" fillId="4" borderId="53" xfId="0" applyFont="1" applyFill="1" applyBorder="1" applyAlignment="1"/>
    <xf numFmtId="0" fontId="10" fillId="0" borderId="45" xfId="0" applyFont="1" applyBorder="1" applyAlignment="1">
      <alignment horizontal="center" wrapText="1"/>
    </xf>
    <xf numFmtId="0" fontId="9" fillId="4" borderId="54" xfId="0" applyFont="1" applyFill="1" applyBorder="1" applyAlignment="1"/>
    <xf numFmtId="0" fontId="10" fillId="0" borderId="28" xfId="0" applyFont="1" applyBorder="1" applyAlignment="1">
      <alignment horizontal="center" wrapText="1"/>
    </xf>
    <xf numFmtId="0" fontId="9" fillId="2" borderId="36" xfId="0" applyFont="1" applyFill="1" applyBorder="1" applyAlignment="1"/>
    <xf numFmtId="0" fontId="9" fillId="2" borderId="37" xfId="0" applyFont="1" applyFill="1" applyBorder="1" applyAlignment="1"/>
    <xf numFmtId="0" fontId="7" fillId="0" borderId="70" xfId="0" applyFont="1" applyBorder="1" applyAlignment="1">
      <alignment horizontal="center"/>
    </xf>
    <xf numFmtId="0" fontId="10" fillId="2" borderId="40" xfId="0" applyFont="1" applyFill="1" applyBorder="1" applyAlignment="1">
      <alignment horizontal="left"/>
    </xf>
    <xf numFmtId="0" fontId="7" fillId="0" borderId="34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10" fillId="2" borderId="39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9" fillId="0" borderId="34" xfId="0" applyFont="1" applyBorder="1" applyAlignment="1"/>
    <xf numFmtId="0" fontId="10" fillId="0" borderId="50" xfId="0" applyFont="1" applyBorder="1" applyAlignment="1"/>
    <xf numFmtId="0" fontId="10" fillId="2" borderId="38" xfId="0" applyFont="1" applyFill="1" applyBorder="1" applyAlignment="1"/>
    <xf numFmtId="0" fontId="9" fillId="2" borderId="5" xfId="0" applyFont="1" applyFill="1" applyBorder="1" applyAlignment="1"/>
    <xf numFmtId="0" fontId="10" fillId="0" borderId="48" xfId="0" applyFont="1" applyBorder="1" applyAlignment="1"/>
    <xf numFmtId="0" fontId="6" fillId="0" borderId="5" xfId="0" applyFont="1" applyBorder="1" applyAlignment="1"/>
    <xf numFmtId="0" fontId="7" fillId="2" borderId="52" xfId="0" applyFont="1" applyFill="1" applyBorder="1" applyAlignment="1"/>
    <xf numFmtId="0" fontId="10" fillId="0" borderId="33" xfId="0" applyFont="1" applyBorder="1" applyAlignment="1"/>
    <xf numFmtId="0" fontId="10" fillId="0" borderId="18" xfId="0" applyFont="1" applyBorder="1" applyAlignment="1"/>
    <xf numFmtId="0" fontId="10" fillId="0" borderId="19" xfId="0" applyFont="1" applyBorder="1" applyAlignment="1"/>
    <xf numFmtId="0" fontId="7" fillId="0" borderId="34" xfId="0" applyFont="1" applyBorder="1" applyAlignment="1"/>
    <xf numFmtId="0" fontId="7" fillId="0" borderId="65" xfId="0" applyFont="1" applyBorder="1" applyAlignment="1"/>
    <xf numFmtId="0" fontId="9" fillId="3" borderId="39" xfId="0" applyFont="1" applyFill="1" applyBorder="1" applyAlignment="1"/>
    <xf numFmtId="0" fontId="10" fillId="0" borderId="41" xfId="0" applyFont="1" applyBorder="1" applyAlignment="1"/>
    <xf numFmtId="0" fontId="10" fillId="2" borderId="28" xfId="0" applyFont="1" applyFill="1" applyBorder="1" applyAlignment="1"/>
    <xf numFmtId="0" fontId="9" fillId="2" borderId="39" xfId="0" applyFont="1" applyFill="1" applyBorder="1" applyAlignment="1"/>
    <xf numFmtId="0" fontId="10" fillId="4" borderId="33" xfId="0" applyFont="1" applyFill="1" applyBorder="1" applyAlignment="1"/>
    <xf numFmtId="0" fontId="10" fillId="4" borderId="18" xfId="0" applyFont="1" applyFill="1" applyBorder="1" applyAlignment="1"/>
    <xf numFmtId="0" fontId="10" fillId="4" borderId="20" xfId="0" applyFont="1" applyFill="1" applyBorder="1" applyAlignment="1"/>
    <xf numFmtId="0" fontId="10" fillId="4" borderId="19" xfId="0" applyFont="1" applyFill="1" applyBorder="1" applyAlignment="1"/>
    <xf numFmtId="0" fontId="10" fillId="0" borderId="28" xfId="0" applyFont="1" applyBorder="1" applyAlignment="1">
      <alignment wrapText="1"/>
    </xf>
    <xf numFmtId="0" fontId="10" fillId="0" borderId="38" xfId="0" applyFont="1" applyBorder="1" applyAlignment="1">
      <alignment horizontal="center" wrapText="1"/>
    </xf>
    <xf numFmtId="0" fontId="7" fillId="4" borderId="52" xfId="0" applyFont="1" applyFill="1" applyBorder="1" applyAlignment="1"/>
    <xf numFmtId="0" fontId="15" fillId="0" borderId="28" xfId="0" applyFont="1" applyBorder="1" applyAlignment="1">
      <alignment horizontal="center" wrapText="1"/>
    </xf>
    <xf numFmtId="0" fontId="9" fillId="0" borderId="3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7" fillId="0" borderId="0" xfId="0" applyFont="1" applyBorder="1" applyAlignment="1"/>
    <xf numFmtId="0" fontId="10" fillId="0" borderId="52" xfId="0" applyFont="1" applyBorder="1" applyAlignment="1"/>
    <xf numFmtId="0" fontId="10" fillId="0" borderId="38" xfId="0" applyFont="1" applyFill="1" applyBorder="1" applyAlignment="1"/>
    <xf numFmtId="0" fontId="15" fillId="0" borderId="55" xfId="0" applyFont="1" applyFill="1" applyBorder="1" applyAlignment="1">
      <alignment horizontal="center" wrapText="1"/>
    </xf>
    <xf numFmtId="0" fontId="9" fillId="4" borderId="52" xfId="0" applyFont="1" applyFill="1" applyBorder="1" applyAlignment="1"/>
    <xf numFmtId="0" fontId="9" fillId="4" borderId="33" xfId="0" applyFont="1" applyFill="1" applyBorder="1" applyAlignment="1"/>
    <xf numFmtId="0" fontId="9" fillId="4" borderId="18" xfId="0" applyFont="1" applyFill="1" applyBorder="1" applyAlignment="1"/>
    <xf numFmtId="0" fontId="9" fillId="4" borderId="19" xfId="0" applyFont="1" applyFill="1" applyBorder="1" applyAlignment="1"/>
    <xf numFmtId="0" fontId="9" fillId="4" borderId="20" xfId="0" applyFont="1" applyFill="1" applyBorder="1" applyAlignment="1"/>
    <xf numFmtId="0" fontId="15" fillId="0" borderId="38" xfId="0" applyFont="1" applyFill="1" applyBorder="1" applyAlignment="1">
      <alignment horizontal="center" wrapText="1"/>
    </xf>
    <xf numFmtId="0" fontId="9" fillId="0" borderId="39" xfId="0" applyFont="1" applyBorder="1" applyAlignment="1"/>
    <xf numFmtId="0" fontId="5" fillId="2" borderId="45" xfId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wrapText="1"/>
    </xf>
    <xf numFmtId="0" fontId="10" fillId="0" borderId="53" xfId="0" applyFont="1" applyFill="1" applyBorder="1" applyAlignment="1">
      <alignment horizontal="center" wrapText="1"/>
    </xf>
    <xf numFmtId="0" fontId="7" fillId="0" borderId="24" xfId="0" applyFont="1" applyBorder="1" applyAlignment="1"/>
    <xf numFmtId="0" fontId="7" fillId="0" borderId="26" xfId="0" applyFont="1" applyBorder="1" applyAlignment="1"/>
    <xf numFmtId="0" fontId="9" fillId="3" borderId="53" xfId="0" applyFont="1" applyFill="1" applyBorder="1" applyAlignment="1"/>
    <xf numFmtId="0" fontId="10" fillId="4" borderId="51" xfId="0" applyFont="1" applyFill="1" applyBorder="1" applyAlignment="1"/>
    <xf numFmtId="0" fontId="10" fillId="3" borderId="51" xfId="0" applyFont="1" applyFill="1" applyBorder="1" applyAlignment="1"/>
    <xf numFmtId="0" fontId="7" fillId="3" borderId="41" xfId="0" applyFont="1" applyFill="1" applyBorder="1" applyAlignment="1"/>
    <xf numFmtId="0" fontId="7" fillId="4" borderId="41" xfId="0" applyFont="1" applyFill="1" applyBorder="1" applyAlignment="1"/>
    <xf numFmtId="0" fontId="10" fillId="0" borderId="29" xfId="0" applyFont="1" applyBorder="1" applyAlignment="1">
      <alignment horizontal="center"/>
    </xf>
    <xf numFmtId="0" fontId="10" fillId="0" borderId="44" xfId="0" applyFont="1" applyBorder="1" applyAlignment="1"/>
    <xf numFmtId="0" fontId="10" fillId="4" borderId="45" xfId="0" applyFont="1" applyFill="1" applyBorder="1" applyAlignment="1"/>
    <xf numFmtId="0" fontId="7" fillId="0" borderId="37" xfId="0" applyFont="1" applyBorder="1" applyAlignment="1"/>
    <xf numFmtId="0" fontId="5" fillId="3" borderId="41" xfId="0" applyFont="1" applyFill="1" applyBorder="1" applyAlignment="1"/>
    <xf numFmtId="0" fontId="9" fillId="2" borderId="52" xfId="0" applyFont="1" applyFill="1" applyBorder="1" applyAlignment="1"/>
    <xf numFmtId="0" fontId="12" fillId="2" borderId="39" xfId="0" applyFont="1" applyFill="1" applyBorder="1" applyAlignment="1"/>
    <xf numFmtId="0" fontId="7" fillId="0" borderId="11" xfId="0" applyFont="1" applyBorder="1" applyAlignment="1"/>
    <xf numFmtId="0" fontId="7" fillId="0" borderId="23" xfId="0" applyFont="1" applyBorder="1" applyAlignment="1"/>
    <xf numFmtId="0" fontId="7" fillId="0" borderId="69" xfId="0" applyFont="1" applyBorder="1" applyAlignment="1"/>
    <xf numFmtId="0" fontId="10" fillId="0" borderId="4" xfId="0" applyFont="1" applyFill="1" applyBorder="1" applyAlignment="1">
      <alignment wrapText="1"/>
    </xf>
    <xf numFmtId="0" fontId="7" fillId="0" borderId="35" xfId="0" applyFont="1" applyBorder="1" applyAlignment="1"/>
    <xf numFmtId="0" fontId="7" fillId="0" borderId="62" xfId="0" applyFont="1" applyBorder="1" applyAlignment="1"/>
    <xf numFmtId="0" fontId="10" fillId="0" borderId="53" xfId="0" applyFont="1" applyFill="1" applyBorder="1" applyAlignment="1"/>
    <xf numFmtId="0" fontId="10" fillId="0" borderId="54" xfId="0" applyFont="1" applyBorder="1" applyAlignment="1"/>
    <xf numFmtId="0" fontId="10" fillId="3" borderId="53" xfId="0" applyFont="1" applyFill="1" applyBorder="1" applyAlignment="1">
      <alignment horizontal="center" wrapText="1"/>
    </xf>
    <xf numFmtId="0" fontId="10" fillId="3" borderId="53" xfId="0" applyFont="1" applyFill="1" applyBorder="1" applyAlignment="1"/>
    <xf numFmtId="0" fontId="9" fillId="3" borderId="45" xfId="0" applyFont="1" applyFill="1" applyBorder="1" applyAlignment="1"/>
    <xf numFmtId="0" fontId="9" fillId="4" borderId="45" xfId="0" applyFont="1" applyFill="1" applyBorder="1" applyAlignment="1"/>
    <xf numFmtId="0" fontId="9" fillId="4" borderId="47" xfId="0" applyFont="1" applyFill="1" applyBorder="1" applyAlignment="1"/>
    <xf numFmtId="0" fontId="10" fillId="4" borderId="54" xfId="0" applyFont="1" applyFill="1" applyBorder="1" applyAlignment="1"/>
    <xf numFmtId="0" fontId="10" fillId="4" borderId="21" xfId="0" applyFont="1" applyFill="1" applyBorder="1" applyAlignment="1"/>
    <xf numFmtId="0" fontId="9" fillId="2" borderId="53" xfId="0" applyFont="1" applyFill="1" applyBorder="1" applyAlignment="1"/>
    <xf numFmtId="0" fontId="9" fillId="2" borderId="41" xfId="0" applyFont="1" applyFill="1" applyBorder="1" applyAlignment="1"/>
    <xf numFmtId="0" fontId="10" fillId="0" borderId="40" xfId="0" applyFont="1" applyFill="1" applyBorder="1" applyAlignment="1"/>
    <xf numFmtId="0" fontId="15" fillId="0" borderId="29" xfId="0" applyFont="1" applyBorder="1" applyAlignment="1">
      <alignment horizontal="center" wrapText="1"/>
    </xf>
    <xf numFmtId="0" fontId="10" fillId="2" borderId="33" xfId="0" applyFont="1" applyFill="1" applyBorder="1" applyAlignment="1"/>
    <xf numFmtId="0" fontId="10" fillId="2" borderId="18" xfId="0" applyFont="1" applyFill="1" applyBorder="1" applyAlignment="1"/>
    <xf numFmtId="0" fontId="10" fillId="2" borderId="19" xfId="0" applyFont="1" applyFill="1" applyBorder="1" applyAlignment="1"/>
    <xf numFmtId="0" fontId="10" fillId="2" borderId="21" xfId="0" applyFont="1" applyFill="1" applyBorder="1" applyAlignment="1"/>
    <xf numFmtId="0" fontId="10" fillId="0" borderId="36" xfId="0" applyFont="1" applyFill="1" applyBorder="1"/>
    <xf numFmtId="0" fontId="7" fillId="0" borderId="48" xfId="0" applyFont="1" applyBorder="1" applyAlignment="1">
      <alignment horizontal="center"/>
    </xf>
    <xf numFmtId="0" fontId="7" fillId="4" borderId="62" xfId="0" applyFont="1" applyFill="1" applyBorder="1" applyAlignment="1"/>
    <xf numFmtId="0" fontId="7" fillId="3" borderId="5" xfId="0" applyFont="1" applyFill="1" applyBorder="1" applyAlignment="1">
      <alignment horizontal="center"/>
    </xf>
    <xf numFmtId="0" fontId="7" fillId="4" borderId="49" xfId="0" applyFont="1" applyFill="1" applyBorder="1" applyAlignment="1">
      <alignment horizontal="left"/>
    </xf>
    <xf numFmtId="0" fontId="10" fillId="4" borderId="6" xfId="0" applyFont="1" applyFill="1" applyBorder="1" applyAlignment="1">
      <alignment horizontal="center"/>
    </xf>
    <xf numFmtId="0" fontId="6" fillId="3" borderId="5" xfId="0" applyFont="1" applyFill="1" applyBorder="1" applyAlignment="1"/>
    <xf numFmtId="0" fontId="7" fillId="2" borderId="45" xfId="0" applyFont="1" applyFill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4" borderId="43" xfId="0" applyFont="1" applyFill="1" applyBorder="1" applyAlignment="1">
      <alignment horizontal="left"/>
    </xf>
    <xf numFmtId="0" fontId="10" fillId="2" borderId="55" xfId="0" applyFont="1" applyFill="1" applyBorder="1" applyAlignment="1"/>
    <xf numFmtId="0" fontId="9" fillId="4" borderId="56" xfId="0" applyFont="1" applyFill="1" applyBorder="1" applyAlignment="1"/>
    <xf numFmtId="0" fontId="9" fillId="3" borderId="56" xfId="0" applyFont="1" applyFill="1" applyBorder="1" applyAlignment="1"/>
    <xf numFmtId="0" fontId="7" fillId="0" borderId="66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6" fillId="0" borderId="60" xfId="0" applyFont="1" applyBorder="1" applyAlignment="1"/>
    <xf numFmtId="0" fontId="7" fillId="0" borderId="61" xfId="0" applyFont="1" applyBorder="1" applyAlignment="1"/>
    <xf numFmtId="0" fontId="7" fillId="0" borderId="68" xfId="0" applyFont="1" applyBorder="1" applyAlignment="1"/>
    <xf numFmtId="0" fontId="9" fillId="0" borderId="47" xfId="0" applyFont="1" applyBorder="1" applyAlignment="1">
      <alignment horizontal="center"/>
    </xf>
    <xf numFmtId="0" fontId="7" fillId="0" borderId="66" xfId="0" applyFont="1" applyBorder="1" applyAlignment="1"/>
    <xf numFmtId="0" fontId="7" fillId="0" borderId="67" xfId="0" applyFont="1" applyBorder="1" applyAlignment="1"/>
    <xf numFmtId="0" fontId="7" fillId="0" borderId="64" xfId="0" applyFont="1" applyBorder="1" applyAlignment="1"/>
    <xf numFmtId="0" fontId="10" fillId="3" borderId="45" xfId="0" applyFont="1" applyFill="1" applyBorder="1" applyAlignment="1"/>
    <xf numFmtId="0" fontId="6" fillId="0" borderId="36" xfId="0" applyFont="1" applyBorder="1" applyAlignment="1"/>
    <xf numFmtId="0" fontId="10" fillId="0" borderId="50" xfId="0" applyFont="1" applyFill="1" applyBorder="1" applyAlignment="1"/>
    <xf numFmtId="0" fontId="0" fillId="2" borderId="50" xfId="0" applyFill="1" applyBorder="1" applyAlignment="1"/>
    <xf numFmtId="0" fontId="9" fillId="3" borderId="45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9" fillId="4" borderId="45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3" borderId="46" xfId="0" applyFont="1" applyFill="1" applyBorder="1" applyAlignment="1">
      <alignment horizontal="center"/>
    </xf>
    <xf numFmtId="0" fontId="13" fillId="4" borderId="45" xfId="0" applyFont="1" applyFill="1" applyBorder="1" applyAlignment="1">
      <alignment horizontal="center"/>
    </xf>
    <xf numFmtId="0" fontId="18" fillId="3" borderId="45" xfId="0" applyFont="1" applyFill="1" applyBorder="1" applyAlignment="1">
      <alignment horizontal="center"/>
    </xf>
    <xf numFmtId="0" fontId="18" fillId="4" borderId="47" xfId="0" applyFont="1" applyFill="1" applyBorder="1" applyAlignment="1">
      <alignment horizontal="center"/>
    </xf>
    <xf numFmtId="0" fontId="10" fillId="2" borderId="34" xfId="0" applyFont="1" applyFill="1" applyBorder="1" applyAlignment="1"/>
    <xf numFmtId="0" fontId="10" fillId="2" borderId="37" xfId="0" applyFont="1" applyFill="1" applyBorder="1" applyAlignment="1"/>
    <xf numFmtId="0" fontId="19" fillId="0" borderId="0" xfId="0" applyFont="1"/>
    <xf numFmtId="0" fontId="20" fillId="0" borderId="0" xfId="0" applyFont="1"/>
    <xf numFmtId="0" fontId="20" fillId="3" borderId="0" xfId="0" applyFont="1" applyFill="1" applyBorder="1"/>
    <xf numFmtId="0" fontId="20" fillId="4" borderId="0" xfId="0" applyFont="1" applyFill="1" applyBorder="1"/>
    <xf numFmtId="0" fontId="10" fillId="0" borderId="47" xfId="0" applyFont="1" applyBorder="1" applyAlignment="1">
      <alignment horizontal="center"/>
    </xf>
    <xf numFmtId="0" fontId="10" fillId="0" borderId="38" xfId="0" applyFont="1" applyBorder="1"/>
    <xf numFmtId="0" fontId="10" fillId="0" borderId="39" xfId="0" applyFont="1" applyBorder="1"/>
    <xf numFmtId="0" fontId="9" fillId="4" borderId="46" xfId="0" applyFont="1" applyFill="1" applyBorder="1" applyAlignment="1">
      <alignment horizontal="center"/>
    </xf>
    <xf numFmtId="0" fontId="9" fillId="4" borderId="47" xfId="0" applyFont="1" applyFill="1" applyBorder="1" applyAlignment="1">
      <alignment horizontal="center"/>
    </xf>
    <xf numFmtId="0" fontId="10" fillId="0" borderId="41" xfId="0" applyFont="1" applyBorder="1"/>
    <xf numFmtId="0" fontId="9" fillId="0" borderId="38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0" fillId="2" borderId="47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34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6" fillId="0" borderId="50" xfId="0" applyFont="1" applyBorder="1"/>
    <xf numFmtId="0" fontId="10" fillId="2" borderId="39" xfId="0" applyFont="1" applyFill="1" applyBorder="1"/>
    <xf numFmtId="0" fontId="10" fillId="2" borderId="40" xfId="0" applyFont="1" applyFill="1" applyBorder="1"/>
    <xf numFmtId="0" fontId="7" fillId="0" borderId="66" xfId="0" applyFont="1" applyBorder="1"/>
    <xf numFmtId="0" fontId="7" fillId="0" borderId="67" xfId="0" applyFont="1" applyBorder="1"/>
    <xf numFmtId="0" fontId="7" fillId="0" borderId="64" xfId="0" applyFont="1" applyBorder="1"/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16" fillId="2" borderId="40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5" fillId="3" borderId="39" xfId="0" applyFont="1" applyFill="1" applyBorder="1" applyAlignment="1">
      <alignment horizontal="center"/>
    </xf>
    <xf numFmtId="0" fontId="7" fillId="0" borderId="65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7" fillId="0" borderId="60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43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9" fillId="2" borderId="47" xfId="0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7" fillId="0" borderId="39" xfId="0" applyNumberFormat="1" applyFont="1" applyBorder="1" applyAlignment="1">
      <alignment horizontal="center"/>
    </xf>
    <xf numFmtId="0" fontId="7" fillId="4" borderId="51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1" fillId="4" borderId="32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0" borderId="55" xfId="0" applyFont="1" applyFill="1" applyBorder="1" applyAlignment="1"/>
    <xf numFmtId="0" fontId="5" fillId="0" borderId="19" xfId="0" applyFont="1" applyFill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16" xfId="1" applyFont="1" applyFill="1" applyBorder="1" applyAlignment="1">
      <alignment horizontal="center"/>
    </xf>
    <xf numFmtId="0" fontId="10" fillId="0" borderId="0" xfId="0" applyFont="1"/>
    <xf numFmtId="0" fontId="9" fillId="0" borderId="44" xfId="0" applyFont="1" applyBorder="1" applyAlignment="1">
      <alignment horizontal="center"/>
    </xf>
    <xf numFmtId="0" fontId="9" fillId="3" borderId="5" xfId="0" applyFont="1" applyFill="1" applyBorder="1" applyAlignment="1"/>
    <xf numFmtId="0" fontId="9" fillId="4" borderId="51" xfId="0" applyFont="1" applyFill="1" applyBorder="1" applyAlignment="1"/>
    <xf numFmtId="0" fontId="5" fillId="2" borderId="30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59" xfId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10" fillId="3" borderId="38" xfId="0" applyFont="1" applyFill="1" applyBorder="1" applyAlignment="1">
      <alignment horizontal="center" wrapText="1"/>
    </xf>
    <xf numFmtId="0" fontId="5" fillId="3" borderId="3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0" fillId="4" borderId="44" xfId="0" applyFont="1" applyFill="1" applyBorder="1" applyAlignment="1">
      <alignment horizontal="center"/>
    </xf>
    <xf numFmtId="0" fontId="10" fillId="0" borderId="45" xfId="0" applyFont="1" applyFill="1" applyBorder="1" applyAlignment="1"/>
    <xf numFmtId="164" fontId="5" fillId="0" borderId="55" xfId="0" applyNumberFormat="1" applyFont="1" applyBorder="1" applyAlignment="1">
      <alignment horizontal="center"/>
    </xf>
    <xf numFmtId="164" fontId="7" fillId="2" borderId="54" xfId="0" applyNumberFormat="1" applyFont="1" applyFill="1" applyBorder="1" applyAlignment="1">
      <alignment horizontal="center"/>
    </xf>
    <xf numFmtId="0" fontId="10" fillId="2" borderId="63" xfId="0" applyFont="1" applyFill="1" applyBorder="1" applyAlignment="1">
      <alignment horizontal="center"/>
    </xf>
    <xf numFmtId="0" fontId="10" fillId="2" borderId="53" xfId="0" applyFont="1" applyFill="1" applyBorder="1" applyAlignment="1">
      <alignment horizontal="right"/>
    </xf>
    <xf numFmtId="164" fontId="5" fillId="2" borderId="44" xfId="0" applyNumberFormat="1" applyFont="1" applyFill="1" applyBorder="1" applyAlignment="1">
      <alignment horizontal="center"/>
    </xf>
    <xf numFmtId="0" fontId="17" fillId="0" borderId="45" xfId="0" applyFont="1" applyBorder="1" applyAlignment="1">
      <alignment horizontal="center" wrapText="1"/>
    </xf>
    <xf numFmtId="0" fontId="10" fillId="0" borderId="38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10" fillId="0" borderId="29" xfId="0" applyFont="1" applyBorder="1" applyAlignment="1">
      <alignment wrapText="1"/>
    </xf>
    <xf numFmtId="0" fontId="5" fillId="2" borderId="53" xfId="1" applyFont="1" applyFill="1" applyBorder="1" applyAlignment="1">
      <alignment horizontal="center"/>
    </xf>
    <xf numFmtId="0" fontId="10" fillId="0" borderId="44" xfId="0" applyFont="1" applyBorder="1" applyAlignment="1">
      <alignment horizontal="center" wrapText="1"/>
    </xf>
    <xf numFmtId="0" fontId="5" fillId="0" borderId="60" xfId="0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0" fillId="0" borderId="45" xfId="0" applyFont="1" applyFill="1" applyBorder="1" applyAlignment="1">
      <alignment horizontal="center" wrapText="1"/>
    </xf>
    <xf numFmtId="0" fontId="10" fillId="4" borderId="56" xfId="0" applyFont="1" applyFill="1" applyBorder="1" applyAlignment="1"/>
    <xf numFmtId="0" fontId="10" fillId="3" borderId="56" xfId="0" applyFont="1" applyFill="1" applyBorder="1" applyAlignment="1"/>
    <xf numFmtId="0" fontId="10" fillId="4" borderId="50" xfId="0" applyFont="1" applyFill="1" applyBorder="1" applyAlignment="1">
      <alignment horizontal="center"/>
    </xf>
    <xf numFmtId="0" fontId="10" fillId="2" borderId="57" xfId="0" applyFont="1" applyFill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5" fillId="0" borderId="39" xfId="0" applyFont="1" applyFill="1" applyBorder="1" applyAlignment="1">
      <alignment wrapText="1"/>
    </xf>
    <xf numFmtId="0" fontId="10" fillId="2" borderId="20" xfId="0" applyFont="1" applyFill="1" applyBorder="1" applyAlignment="1"/>
    <xf numFmtId="0" fontId="7" fillId="0" borderId="39" xfId="0" applyFont="1" applyFill="1" applyBorder="1" applyAlignment="1"/>
    <xf numFmtId="0" fontId="6" fillId="0" borderId="39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10" fillId="0" borderId="60" xfId="0" applyFont="1" applyBorder="1" applyAlignment="1"/>
    <xf numFmtId="0" fontId="7" fillId="4" borderId="49" xfId="0" applyFont="1" applyFill="1" applyBorder="1" applyAlignment="1"/>
    <xf numFmtId="0" fontId="10" fillId="2" borderId="63" xfId="0" applyFont="1" applyFill="1" applyBorder="1" applyAlignment="1">
      <alignment horizontal="left"/>
    </xf>
    <xf numFmtId="0" fontId="10" fillId="2" borderId="44" xfId="0" applyFont="1" applyFill="1" applyBorder="1" applyAlignment="1"/>
    <xf numFmtId="0" fontId="10" fillId="0" borderId="49" xfId="0" applyFont="1" applyBorder="1" applyAlignment="1"/>
    <xf numFmtId="0" fontId="13" fillId="2" borderId="32" xfId="0" applyFont="1" applyFill="1" applyBorder="1" applyAlignment="1"/>
    <xf numFmtId="0" fontId="13" fillId="2" borderId="1" xfId="0" applyFont="1" applyFill="1" applyBorder="1" applyAlignment="1"/>
    <xf numFmtId="0" fontId="5" fillId="3" borderId="45" xfId="1" applyFont="1" applyFill="1" applyBorder="1" applyAlignment="1">
      <alignment horizontal="center"/>
    </xf>
    <xf numFmtId="0" fontId="7" fillId="3" borderId="53" xfId="0" applyFont="1" applyFill="1" applyBorder="1" applyAlignment="1"/>
    <xf numFmtId="0" fontId="10" fillId="3" borderId="4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0" fillId="3" borderId="32" xfId="0" applyFont="1" applyFill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0" fontId="5" fillId="4" borderId="45" xfId="1" applyFont="1" applyFill="1" applyBorder="1" applyAlignment="1">
      <alignment horizontal="center"/>
    </xf>
    <xf numFmtId="0" fontId="7" fillId="4" borderId="53" xfId="0" applyFont="1" applyFill="1" applyBorder="1" applyAlignment="1"/>
    <xf numFmtId="0" fontId="10" fillId="4" borderId="4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0" fillId="4" borderId="32" xfId="0" applyFont="1" applyFill="1" applyBorder="1" applyAlignment="1">
      <alignment horizontal="center" wrapText="1"/>
    </xf>
    <xf numFmtId="0" fontId="10" fillId="4" borderId="16" xfId="0" applyFont="1" applyFill="1" applyBorder="1" applyAlignment="1">
      <alignment horizontal="center" wrapText="1"/>
    </xf>
    <xf numFmtId="0" fontId="10" fillId="0" borderId="53" xfId="0" applyFont="1" applyFill="1" applyBorder="1" applyAlignment="1">
      <alignment wrapText="1"/>
    </xf>
    <xf numFmtId="0" fontId="7" fillId="4" borderId="56" xfId="0" applyFont="1" applyFill="1" applyBorder="1" applyAlignment="1"/>
    <xf numFmtId="0" fontId="6" fillId="3" borderId="39" xfId="0" applyFont="1" applyFill="1" applyBorder="1" applyAlignment="1">
      <alignment horizontal="center" wrapText="1"/>
    </xf>
    <xf numFmtId="0" fontId="10" fillId="5" borderId="5" xfId="0" applyFont="1" applyFill="1" applyBorder="1" applyAlignment="1">
      <alignment horizontal="center"/>
    </xf>
    <xf numFmtId="0" fontId="10" fillId="5" borderId="39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left" wrapText="1"/>
    </xf>
    <xf numFmtId="0" fontId="10" fillId="5" borderId="39" xfId="0" applyFont="1" applyFill="1" applyBorder="1" applyAlignment="1">
      <alignment horizontal="center" wrapText="1"/>
    </xf>
    <xf numFmtId="0" fontId="10" fillId="5" borderId="39" xfId="0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16" xfId="0" applyFont="1" applyFill="1" applyBorder="1" applyAlignment="1">
      <alignment horizontal="center" wrapText="1"/>
    </xf>
    <xf numFmtId="0" fontId="5" fillId="5" borderId="39" xfId="0" applyFont="1" applyFill="1" applyBorder="1" applyAlignment="1">
      <alignment horizontal="center" wrapText="1"/>
    </xf>
    <xf numFmtId="0" fontId="10" fillId="0" borderId="57" xfId="0" applyFont="1" applyBorder="1"/>
    <xf numFmtId="0" fontId="16" fillId="3" borderId="1" xfId="0" applyFont="1" applyFill="1" applyBorder="1" applyAlignment="1">
      <alignment horizontal="center"/>
    </xf>
    <xf numFmtId="0" fontId="5" fillId="4" borderId="30" xfId="1" applyFont="1" applyFill="1" applyBorder="1" applyAlignment="1">
      <alignment horizontal="center"/>
    </xf>
    <xf numFmtId="0" fontId="5" fillId="4" borderId="10" xfId="1" applyFont="1" applyFill="1" applyBorder="1" applyAlignment="1">
      <alignment horizontal="center"/>
    </xf>
    <xf numFmtId="0" fontId="5" fillId="4" borderId="3" xfId="1" applyFont="1" applyFill="1" applyBorder="1" applyAlignment="1">
      <alignment horizontal="center"/>
    </xf>
    <xf numFmtId="0" fontId="5" fillId="4" borderId="59" xfId="1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11" fillId="4" borderId="52" xfId="0" applyFont="1" applyFill="1" applyBorder="1" applyAlignment="1">
      <alignment horizontal="center"/>
    </xf>
    <xf numFmtId="0" fontId="11" fillId="4" borderId="40" xfId="0" applyFont="1" applyFill="1" applyBorder="1" applyAlignment="1"/>
    <xf numFmtId="0" fontId="5" fillId="4" borderId="40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0" fillId="2" borderId="29" xfId="0" applyFont="1" applyFill="1" applyBorder="1" applyAlignment="1"/>
    <xf numFmtId="0" fontId="5" fillId="2" borderId="10" xfId="1" applyFont="1" applyFill="1" applyBorder="1" applyAlignment="1">
      <alignment horizontal="center"/>
    </xf>
    <xf numFmtId="0" fontId="5" fillId="3" borderId="53" xfId="0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39" xfId="0" applyFont="1" applyFill="1" applyBorder="1" applyAlignment="1"/>
    <xf numFmtId="0" fontId="10" fillId="5" borderId="5" xfId="0" applyFont="1" applyFill="1" applyBorder="1" applyAlignment="1">
      <alignment wrapText="1"/>
    </xf>
    <xf numFmtId="0" fontId="10" fillId="5" borderId="53" xfId="0" applyFont="1" applyFill="1" applyBorder="1" applyAlignment="1">
      <alignment horizontal="center"/>
    </xf>
    <xf numFmtId="0" fontId="5" fillId="5" borderId="32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5" borderId="53" xfId="1" applyFont="1" applyFill="1" applyBorder="1" applyAlignment="1">
      <alignment horizontal="center"/>
    </xf>
    <xf numFmtId="0" fontId="5" fillId="5" borderId="6" xfId="1" applyFont="1" applyFill="1" applyBorder="1" applyAlignment="1">
      <alignment horizontal="center"/>
    </xf>
    <xf numFmtId="0" fontId="5" fillId="5" borderId="16" xfId="1" applyFont="1" applyFill="1" applyBorder="1" applyAlignment="1">
      <alignment horizontal="center"/>
    </xf>
    <xf numFmtId="0" fontId="13" fillId="2" borderId="45" xfId="0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 wrapText="1"/>
    </xf>
    <xf numFmtId="0" fontId="7" fillId="2" borderId="53" xfId="0" applyFont="1" applyFill="1" applyBorder="1" applyAlignment="1"/>
    <xf numFmtId="0" fontId="10" fillId="2" borderId="4" xfId="0" applyFont="1" applyFill="1" applyBorder="1" applyAlignment="1">
      <alignment horizontal="center" wrapText="1"/>
    </xf>
    <xf numFmtId="0" fontId="10" fillId="2" borderId="16" xfId="0" applyFont="1" applyFill="1" applyBorder="1" applyAlignment="1">
      <alignment horizontal="center" wrapText="1"/>
    </xf>
    <xf numFmtId="0" fontId="6" fillId="2" borderId="39" xfId="0" applyFont="1" applyFill="1" applyBorder="1" applyAlignment="1">
      <alignment horizontal="center" wrapText="1"/>
    </xf>
    <xf numFmtId="0" fontId="5" fillId="3" borderId="36" xfId="0" applyFont="1" applyFill="1" applyBorder="1" applyAlignment="1">
      <alignment horizontal="left"/>
    </xf>
    <xf numFmtId="0" fontId="10" fillId="2" borderId="53" xfId="0" applyFont="1" applyFill="1" applyBorder="1" applyAlignment="1">
      <alignment horizontal="left" wrapText="1"/>
    </xf>
    <xf numFmtId="0" fontId="16" fillId="2" borderId="1" xfId="1" applyFont="1" applyFill="1" applyBorder="1" applyAlignment="1">
      <alignment horizontal="center"/>
    </xf>
    <xf numFmtId="0" fontId="10" fillId="0" borderId="29" xfId="0" applyFont="1" applyBorder="1" applyAlignment="1">
      <alignment horizontal="right"/>
    </xf>
    <xf numFmtId="0" fontId="10" fillId="4" borderId="49" xfId="0" applyFont="1" applyFill="1" applyBorder="1" applyAlignment="1">
      <alignment horizontal="center"/>
    </xf>
    <xf numFmtId="0" fontId="5" fillId="4" borderId="71" xfId="0" applyFont="1" applyFill="1" applyBorder="1" applyAlignment="1">
      <alignment horizontal="center"/>
    </xf>
    <xf numFmtId="0" fontId="5" fillId="4" borderId="72" xfId="0" applyFont="1" applyFill="1" applyBorder="1" applyAlignment="1">
      <alignment horizontal="center"/>
    </xf>
    <xf numFmtId="0" fontId="5" fillId="4" borderId="73" xfId="0" applyFont="1" applyFill="1" applyBorder="1" applyAlignment="1">
      <alignment horizontal="center"/>
    </xf>
    <xf numFmtId="0" fontId="10" fillId="5" borderId="49" xfId="0" applyFont="1" applyFill="1" applyBorder="1" applyAlignment="1">
      <alignment horizontal="center"/>
    </xf>
    <xf numFmtId="0" fontId="9" fillId="5" borderId="43" xfId="0" applyFont="1" applyFill="1" applyBorder="1" applyAlignment="1"/>
    <xf numFmtId="0" fontId="5" fillId="5" borderId="17" xfId="0" applyFont="1" applyFill="1" applyBorder="1" applyAlignment="1">
      <alignment horizontal="center"/>
    </xf>
    <xf numFmtId="0" fontId="5" fillId="5" borderId="74" xfId="0" applyFont="1" applyFill="1" applyBorder="1" applyAlignment="1">
      <alignment horizontal="center"/>
    </xf>
    <xf numFmtId="0" fontId="5" fillId="5" borderId="75" xfId="0" applyFont="1" applyFill="1" applyBorder="1" applyAlignment="1">
      <alignment horizontal="center"/>
    </xf>
    <xf numFmtId="164" fontId="7" fillId="5" borderId="43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7" fillId="5" borderId="43" xfId="0" applyFont="1" applyFill="1" applyBorder="1" applyAlignment="1"/>
    <xf numFmtId="0" fontId="10" fillId="4" borderId="49" xfId="0" applyFont="1" applyFill="1" applyBorder="1" applyAlignment="1"/>
    <xf numFmtId="0" fontId="5" fillId="5" borderId="26" xfId="0" applyFont="1" applyFill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9" fillId="0" borderId="28" xfId="0" applyFont="1" applyBorder="1" applyAlignment="1"/>
    <xf numFmtId="0" fontId="9" fillId="0" borderId="29" xfId="0" applyFont="1" applyBorder="1" applyAlignment="1"/>
    <xf numFmtId="0" fontId="7" fillId="0" borderId="66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9" fillId="0" borderId="67" xfId="0" applyFont="1" applyBorder="1" applyAlignment="1"/>
    <xf numFmtId="0" fontId="9" fillId="0" borderId="64" xfId="0" applyFont="1" applyBorder="1" applyAlignment="1"/>
    <xf numFmtId="0" fontId="9" fillId="0" borderId="42" xfId="0" applyFont="1" applyBorder="1" applyAlignment="1"/>
    <xf numFmtId="0" fontId="9" fillId="0" borderId="35" xfId="0" applyFont="1" applyBorder="1" applyAlignment="1"/>
    <xf numFmtId="164" fontId="7" fillId="3" borderId="39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Y23"/>
  <sheetViews>
    <sheetView zoomScale="70" zoomScaleNormal="70" workbookViewId="0">
      <selection activeCell="F11" sqref="F11"/>
    </sheetView>
  </sheetViews>
  <sheetFormatPr defaultRowHeight="15" x14ac:dyDescent="0.25"/>
  <cols>
    <col min="1" max="1" width="19.85546875" customWidth="1"/>
    <col min="2" max="2" width="7.85546875" customWidth="1"/>
    <col min="3" max="3" width="14.5703125" style="5" customWidth="1"/>
    <col min="4" max="4" width="19" customWidth="1"/>
    <col min="5" max="5" width="54" customWidth="1"/>
    <col min="6" max="6" width="15.7109375" customWidth="1"/>
    <col min="7" max="7" width="13.5703125" customWidth="1"/>
    <col min="9" max="9" width="11.28515625" customWidth="1"/>
    <col min="10" max="10" width="14.28515625" customWidth="1"/>
    <col min="11" max="11" width="20.5703125" customWidth="1"/>
    <col min="12" max="13" width="11.28515625" customWidth="1"/>
    <col min="17" max="17" width="11.5703125" customWidth="1"/>
    <col min="18" max="18" width="12.28515625" customWidth="1"/>
    <col min="19" max="19" width="9.85546875" customWidth="1"/>
    <col min="22" max="22" width="11.140625" bestFit="1" customWidth="1"/>
    <col min="23" max="23" width="12.5703125" bestFit="1" customWidth="1"/>
  </cols>
  <sheetData>
    <row r="2" spans="1:24" ht="23.25" x14ac:dyDescent="0.35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1</v>
      </c>
      <c r="H2" s="6"/>
      <c r="K2" s="8"/>
      <c r="L2" s="7"/>
      <c r="M2" s="7"/>
      <c r="N2" s="1"/>
      <c r="O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24" ht="16.5" thickBot="1" x14ac:dyDescent="0.3">
      <c r="A4" s="694"/>
      <c r="B4" s="694"/>
      <c r="C4" s="741" t="s">
        <v>39</v>
      </c>
      <c r="D4" s="654"/>
      <c r="E4" s="747"/>
      <c r="F4" s="741"/>
      <c r="G4" s="739"/>
      <c r="H4" s="843" t="s">
        <v>22</v>
      </c>
      <c r="I4" s="844"/>
      <c r="J4" s="804"/>
      <c r="K4" s="695" t="s">
        <v>23</v>
      </c>
      <c r="L4" s="1057" t="s">
        <v>24</v>
      </c>
      <c r="M4" s="1058"/>
      <c r="N4" s="1059"/>
      <c r="O4" s="1059"/>
      <c r="P4" s="1060"/>
      <c r="Q4" s="1061" t="s">
        <v>25</v>
      </c>
      <c r="R4" s="1062"/>
      <c r="S4" s="1062"/>
      <c r="T4" s="1062"/>
      <c r="U4" s="1062"/>
      <c r="V4" s="1062"/>
      <c r="W4" s="1062"/>
      <c r="X4" s="1063"/>
    </row>
    <row r="5" spans="1:24" ht="46.5" thickBot="1" x14ac:dyDescent="0.3">
      <c r="A5" s="696" t="s">
        <v>0</v>
      </c>
      <c r="B5" s="696"/>
      <c r="C5" s="103" t="s">
        <v>40</v>
      </c>
      <c r="D5" s="842" t="s">
        <v>41</v>
      </c>
      <c r="E5" s="124" t="s">
        <v>38</v>
      </c>
      <c r="F5" s="103" t="s">
        <v>26</v>
      </c>
      <c r="G5" s="97" t="s">
        <v>37</v>
      </c>
      <c r="H5" s="124" t="s">
        <v>27</v>
      </c>
      <c r="I5" s="568" t="s">
        <v>28</v>
      </c>
      <c r="J5" s="492" t="s">
        <v>29</v>
      </c>
      <c r="K5" s="697" t="s">
        <v>30</v>
      </c>
      <c r="L5" s="368" t="s">
        <v>31</v>
      </c>
      <c r="M5" s="368" t="s">
        <v>129</v>
      </c>
      <c r="N5" s="368" t="s">
        <v>32</v>
      </c>
      <c r="O5" s="567" t="s">
        <v>131</v>
      </c>
      <c r="P5" s="368" t="s">
        <v>130</v>
      </c>
      <c r="Q5" s="368" t="s">
        <v>33</v>
      </c>
      <c r="R5" s="368" t="s">
        <v>34</v>
      </c>
      <c r="S5" s="368" t="s">
        <v>35</v>
      </c>
      <c r="T5" s="368" t="s">
        <v>36</v>
      </c>
      <c r="U5" s="368" t="s">
        <v>125</v>
      </c>
      <c r="V5" s="368" t="s">
        <v>126</v>
      </c>
      <c r="W5" s="368" t="s">
        <v>127</v>
      </c>
      <c r="X5" s="568" t="s">
        <v>128</v>
      </c>
    </row>
    <row r="6" spans="1:24" ht="34.5" customHeight="1" x14ac:dyDescent="0.25">
      <c r="A6" s="748" t="s">
        <v>6</v>
      </c>
      <c r="B6" s="432"/>
      <c r="C6" s="136">
        <v>225</v>
      </c>
      <c r="D6" s="676" t="s">
        <v>19</v>
      </c>
      <c r="E6" s="796" t="s">
        <v>165</v>
      </c>
      <c r="F6" s="136">
        <v>90</v>
      </c>
      <c r="G6" s="612"/>
      <c r="H6" s="271">
        <v>4.3899999999999997</v>
      </c>
      <c r="I6" s="39">
        <v>9.7100000000000009</v>
      </c>
      <c r="J6" s="40">
        <v>26.83</v>
      </c>
      <c r="K6" s="324">
        <v>219.19</v>
      </c>
      <c r="L6" s="278">
        <v>0.09</v>
      </c>
      <c r="M6" s="19">
        <v>0.05</v>
      </c>
      <c r="N6" s="20">
        <v>0</v>
      </c>
      <c r="O6" s="20">
        <v>50</v>
      </c>
      <c r="P6" s="21">
        <v>0.13</v>
      </c>
      <c r="Q6" s="278">
        <v>7.94</v>
      </c>
      <c r="R6" s="20">
        <v>52.33</v>
      </c>
      <c r="S6" s="20">
        <v>19.579999999999998</v>
      </c>
      <c r="T6" s="20">
        <v>1.1200000000000001</v>
      </c>
      <c r="U6" s="20">
        <v>75.459999999999994</v>
      </c>
      <c r="V6" s="20">
        <v>0</v>
      </c>
      <c r="W6" s="20">
        <v>0</v>
      </c>
      <c r="X6" s="45">
        <v>0</v>
      </c>
    </row>
    <row r="7" spans="1:24" ht="34.5" customHeight="1" x14ac:dyDescent="0.25">
      <c r="A7" s="748"/>
      <c r="B7" s="432"/>
      <c r="C7" s="99">
        <v>123</v>
      </c>
      <c r="D7" s="148" t="s">
        <v>62</v>
      </c>
      <c r="E7" s="289" t="s">
        <v>179</v>
      </c>
      <c r="F7" s="379">
        <v>258</v>
      </c>
      <c r="G7" s="98"/>
      <c r="H7" s="604">
        <v>9.2200000000000006</v>
      </c>
      <c r="I7" s="605">
        <v>9.17</v>
      </c>
      <c r="J7" s="606">
        <v>43.02</v>
      </c>
      <c r="K7" s="920">
        <v>290.33</v>
      </c>
      <c r="L7" s="604">
        <v>0.1</v>
      </c>
      <c r="M7" s="605">
        <v>0.28999999999999998</v>
      </c>
      <c r="N7" s="605">
        <v>1.1100000000000001</v>
      </c>
      <c r="O7" s="605">
        <v>50</v>
      </c>
      <c r="P7" s="607">
        <v>0.19</v>
      </c>
      <c r="Q7" s="604">
        <v>237.81</v>
      </c>
      <c r="R7" s="605">
        <v>210.32</v>
      </c>
      <c r="S7" s="605">
        <v>37.4</v>
      </c>
      <c r="T7" s="605">
        <v>1.24</v>
      </c>
      <c r="U7" s="605">
        <v>313.26</v>
      </c>
      <c r="V7" s="605">
        <v>1.7000000000000001E-2</v>
      </c>
      <c r="W7" s="605">
        <v>0.01</v>
      </c>
      <c r="X7" s="606">
        <v>0.04</v>
      </c>
    </row>
    <row r="8" spans="1:24" ht="34.5" customHeight="1" x14ac:dyDescent="0.25">
      <c r="A8" s="748"/>
      <c r="B8" s="148"/>
      <c r="C8" s="132">
        <v>113</v>
      </c>
      <c r="D8" s="147" t="s">
        <v>5</v>
      </c>
      <c r="E8" s="184" t="s">
        <v>11</v>
      </c>
      <c r="F8" s="131">
        <v>200</v>
      </c>
      <c r="G8" s="259"/>
      <c r="H8" s="245">
        <v>0.04</v>
      </c>
      <c r="I8" s="15">
        <v>0</v>
      </c>
      <c r="J8" s="41">
        <v>7.4</v>
      </c>
      <c r="K8" s="261">
        <v>30.26</v>
      </c>
      <c r="L8" s="245">
        <v>0</v>
      </c>
      <c r="M8" s="17">
        <v>0</v>
      </c>
      <c r="N8" s="15">
        <v>0.8</v>
      </c>
      <c r="O8" s="15">
        <v>0</v>
      </c>
      <c r="P8" s="41">
        <v>0</v>
      </c>
      <c r="Q8" s="17">
        <v>2.02</v>
      </c>
      <c r="R8" s="15">
        <v>0.99</v>
      </c>
      <c r="S8" s="15">
        <v>0.55000000000000004</v>
      </c>
      <c r="T8" s="15">
        <v>0.05</v>
      </c>
      <c r="U8" s="15">
        <v>7.05</v>
      </c>
      <c r="V8" s="15">
        <v>0</v>
      </c>
      <c r="W8" s="15">
        <v>0</v>
      </c>
      <c r="X8" s="41">
        <v>0</v>
      </c>
    </row>
    <row r="9" spans="1:24" ht="34.5" customHeight="1" x14ac:dyDescent="0.25">
      <c r="A9" s="748"/>
      <c r="B9" s="148"/>
      <c r="C9" s="134">
        <v>121</v>
      </c>
      <c r="D9" s="184" t="s">
        <v>14</v>
      </c>
      <c r="E9" s="223" t="s">
        <v>51</v>
      </c>
      <c r="F9" s="665">
        <v>30</v>
      </c>
      <c r="G9" s="131"/>
      <c r="H9" s="245">
        <v>2.25</v>
      </c>
      <c r="I9" s="15">
        <v>0.87</v>
      </c>
      <c r="J9" s="41">
        <v>14.94</v>
      </c>
      <c r="K9" s="195">
        <v>78.599999999999994</v>
      </c>
      <c r="L9" s="245">
        <v>0.03</v>
      </c>
      <c r="M9" s="17">
        <v>0.01</v>
      </c>
      <c r="N9" s="15">
        <v>0</v>
      </c>
      <c r="O9" s="15">
        <v>0</v>
      </c>
      <c r="P9" s="41">
        <v>0</v>
      </c>
      <c r="Q9" s="17">
        <v>5.7</v>
      </c>
      <c r="R9" s="15">
        <v>19.5</v>
      </c>
      <c r="S9" s="15">
        <v>3.9</v>
      </c>
      <c r="T9" s="15">
        <v>0.36</v>
      </c>
      <c r="U9" s="15">
        <v>27.6</v>
      </c>
      <c r="V9" s="15">
        <v>0</v>
      </c>
      <c r="W9" s="15">
        <v>0</v>
      </c>
      <c r="X9" s="41">
        <v>0</v>
      </c>
    </row>
    <row r="10" spans="1:24" ht="34.5" customHeight="1" x14ac:dyDescent="0.25">
      <c r="A10" s="748"/>
      <c r="B10" s="148"/>
      <c r="C10" s="132" t="s">
        <v>157</v>
      </c>
      <c r="D10" s="148" t="s">
        <v>18</v>
      </c>
      <c r="E10" s="216" t="s">
        <v>162</v>
      </c>
      <c r="F10" s="132">
        <v>190</v>
      </c>
      <c r="G10" s="477"/>
      <c r="H10" s="278">
        <v>5</v>
      </c>
      <c r="I10" s="20">
        <v>0.4</v>
      </c>
      <c r="J10" s="45">
        <v>2</v>
      </c>
      <c r="K10" s="434">
        <v>25</v>
      </c>
      <c r="L10" s="278"/>
      <c r="M10" s="19"/>
      <c r="N10" s="20"/>
      <c r="O10" s="20"/>
      <c r="P10" s="21"/>
      <c r="Q10" s="278"/>
      <c r="R10" s="20"/>
      <c r="S10" s="20"/>
      <c r="T10" s="20"/>
      <c r="U10" s="20"/>
      <c r="V10" s="20"/>
      <c r="W10" s="20"/>
      <c r="X10" s="45"/>
    </row>
    <row r="11" spans="1:24" ht="34.5" customHeight="1" x14ac:dyDescent="0.25">
      <c r="A11" s="748"/>
      <c r="B11" s="148"/>
      <c r="C11" s="132"/>
      <c r="D11" s="148"/>
      <c r="E11" s="304" t="s">
        <v>20</v>
      </c>
      <c r="F11" s="273">
        <f>SUM(F6:F10)</f>
        <v>768</v>
      </c>
      <c r="G11" s="477"/>
      <c r="H11" s="208">
        <f t="shared" ref="H11:X11" si="0">SUM(H6:H10)</f>
        <v>20.9</v>
      </c>
      <c r="I11" s="34">
        <f t="shared" si="0"/>
        <v>20.150000000000002</v>
      </c>
      <c r="J11" s="67">
        <f t="shared" si="0"/>
        <v>94.19</v>
      </c>
      <c r="K11" s="549">
        <f t="shared" si="0"/>
        <v>643.38</v>
      </c>
      <c r="L11" s="208">
        <f t="shared" si="0"/>
        <v>0.22</v>
      </c>
      <c r="M11" s="34">
        <f t="shared" si="0"/>
        <v>0.35</v>
      </c>
      <c r="N11" s="34">
        <f t="shared" si="0"/>
        <v>1.9100000000000001</v>
      </c>
      <c r="O11" s="34">
        <f t="shared" si="0"/>
        <v>100</v>
      </c>
      <c r="P11" s="272">
        <f t="shared" si="0"/>
        <v>0.32</v>
      </c>
      <c r="Q11" s="208">
        <f t="shared" si="0"/>
        <v>253.47</v>
      </c>
      <c r="R11" s="34">
        <f t="shared" si="0"/>
        <v>283.14</v>
      </c>
      <c r="S11" s="34">
        <f t="shared" si="0"/>
        <v>61.429999999999993</v>
      </c>
      <c r="T11" s="34">
        <f t="shared" si="0"/>
        <v>2.77</v>
      </c>
      <c r="U11" s="34">
        <f t="shared" si="0"/>
        <v>423.37</v>
      </c>
      <c r="V11" s="34">
        <f t="shared" si="0"/>
        <v>1.7000000000000001E-2</v>
      </c>
      <c r="W11" s="34">
        <f t="shared" si="0"/>
        <v>0.01</v>
      </c>
      <c r="X11" s="67">
        <f t="shared" si="0"/>
        <v>0.04</v>
      </c>
    </row>
    <row r="12" spans="1:24" ht="34.5" customHeight="1" thickBot="1" x14ac:dyDescent="0.3">
      <c r="A12" s="748"/>
      <c r="B12" s="658"/>
      <c r="C12" s="135"/>
      <c r="D12" s="148"/>
      <c r="E12" s="304" t="s">
        <v>21</v>
      </c>
      <c r="F12" s="132"/>
      <c r="G12" s="477"/>
      <c r="H12" s="210"/>
      <c r="I12" s="50"/>
      <c r="J12" s="115"/>
      <c r="K12" s="549">
        <f>K11/27.2</f>
        <v>23.653676470588234</v>
      </c>
      <c r="L12" s="210"/>
      <c r="M12" s="154"/>
      <c r="N12" s="552"/>
      <c r="O12" s="552"/>
      <c r="P12" s="554"/>
      <c r="Q12" s="555"/>
      <c r="R12" s="552"/>
      <c r="S12" s="552"/>
      <c r="T12" s="552"/>
      <c r="U12" s="552"/>
      <c r="V12" s="552"/>
      <c r="W12" s="552"/>
      <c r="X12" s="553"/>
    </row>
    <row r="13" spans="1:24" ht="34.5" customHeight="1" x14ac:dyDescent="0.25">
      <c r="A13" s="678" t="s">
        <v>7</v>
      </c>
      <c r="B13" s="676"/>
      <c r="C13" s="795">
        <v>24</v>
      </c>
      <c r="D13" s="677" t="s">
        <v>19</v>
      </c>
      <c r="E13" s="360" t="s">
        <v>123</v>
      </c>
      <c r="F13" s="733">
        <v>150</v>
      </c>
      <c r="G13" s="136"/>
      <c r="H13" s="38">
        <v>0.6</v>
      </c>
      <c r="I13" s="39">
        <v>0.6</v>
      </c>
      <c r="J13" s="42">
        <v>14.7</v>
      </c>
      <c r="K13" s="596">
        <v>70.5</v>
      </c>
      <c r="L13" s="271">
        <v>0.05</v>
      </c>
      <c r="M13" s="38">
        <v>0.03</v>
      </c>
      <c r="N13" s="39">
        <v>15</v>
      </c>
      <c r="O13" s="39">
        <v>0</v>
      </c>
      <c r="P13" s="40">
        <v>0</v>
      </c>
      <c r="Q13" s="262">
        <v>24</v>
      </c>
      <c r="R13" s="37">
        <v>16.5</v>
      </c>
      <c r="S13" s="37">
        <v>13.5</v>
      </c>
      <c r="T13" s="37">
        <v>3.3</v>
      </c>
      <c r="U13" s="37">
        <v>417</v>
      </c>
      <c r="V13" s="37">
        <v>2.9999999999999997E-4</v>
      </c>
      <c r="W13" s="37">
        <v>4.4999999999999999E-4</v>
      </c>
      <c r="X13" s="566">
        <v>0.01</v>
      </c>
    </row>
    <row r="14" spans="1:24" ht="34.5" customHeight="1" x14ac:dyDescent="0.25">
      <c r="A14" s="682"/>
      <c r="B14" s="147"/>
      <c r="C14" s="145">
        <v>30</v>
      </c>
      <c r="D14" s="147" t="s">
        <v>9</v>
      </c>
      <c r="E14" s="184" t="s">
        <v>16</v>
      </c>
      <c r="F14" s="131">
        <v>250</v>
      </c>
      <c r="G14" s="184"/>
      <c r="H14" s="245">
        <v>7.44</v>
      </c>
      <c r="I14" s="15">
        <v>7.62</v>
      </c>
      <c r="J14" s="41">
        <v>8.8000000000000007</v>
      </c>
      <c r="K14" s="196">
        <v>134.44999999999999</v>
      </c>
      <c r="L14" s="17">
        <v>0.1</v>
      </c>
      <c r="M14" s="17">
        <v>0.19</v>
      </c>
      <c r="N14" s="15">
        <v>1.33</v>
      </c>
      <c r="O14" s="15">
        <v>160</v>
      </c>
      <c r="P14" s="41">
        <v>0</v>
      </c>
      <c r="Q14" s="245">
        <v>45.18</v>
      </c>
      <c r="R14" s="15">
        <v>98.26</v>
      </c>
      <c r="S14" s="15">
        <v>26.29</v>
      </c>
      <c r="T14" s="15">
        <v>1.49</v>
      </c>
      <c r="U14" s="15">
        <v>409.27</v>
      </c>
      <c r="V14" s="15">
        <v>6.0000000000000001E-3</v>
      </c>
      <c r="W14" s="15">
        <v>0</v>
      </c>
      <c r="X14" s="41">
        <v>0.04</v>
      </c>
    </row>
    <row r="15" spans="1:24" ht="34.5" customHeight="1" x14ac:dyDescent="0.25">
      <c r="A15" s="684"/>
      <c r="B15" s="784"/>
      <c r="C15" s="145">
        <v>255</v>
      </c>
      <c r="D15" s="147" t="s">
        <v>10</v>
      </c>
      <c r="E15" s="184" t="s">
        <v>163</v>
      </c>
      <c r="F15" s="131">
        <v>280</v>
      </c>
      <c r="G15" s="184"/>
      <c r="H15" s="245">
        <v>30.12</v>
      </c>
      <c r="I15" s="15">
        <v>37.14</v>
      </c>
      <c r="J15" s="41">
        <v>45.22</v>
      </c>
      <c r="K15" s="196">
        <v>635.13</v>
      </c>
      <c r="L15" s="17">
        <v>0.11</v>
      </c>
      <c r="M15" s="17">
        <v>0.21</v>
      </c>
      <c r="N15" s="15">
        <v>1.49</v>
      </c>
      <c r="O15" s="15">
        <v>180</v>
      </c>
      <c r="P15" s="41">
        <v>0</v>
      </c>
      <c r="Q15" s="245">
        <v>25.31</v>
      </c>
      <c r="R15" s="15">
        <v>335.71</v>
      </c>
      <c r="S15" s="15">
        <v>63.33</v>
      </c>
      <c r="T15" s="15">
        <v>4.2300000000000004</v>
      </c>
      <c r="U15" s="15">
        <v>517.04999999999995</v>
      </c>
      <c r="V15" s="15">
        <v>1.0999999999999999E-2</v>
      </c>
      <c r="W15" s="15">
        <v>8.9999999999999993E-3</v>
      </c>
      <c r="X15" s="41">
        <v>0.11</v>
      </c>
    </row>
    <row r="16" spans="1:24" ht="34.5" customHeight="1" x14ac:dyDescent="0.25">
      <c r="A16" s="684"/>
      <c r="B16" s="784"/>
      <c r="C16" s="145">
        <v>98</v>
      </c>
      <c r="D16" s="147" t="s">
        <v>18</v>
      </c>
      <c r="E16" s="184" t="s">
        <v>17</v>
      </c>
      <c r="F16" s="131">
        <v>200</v>
      </c>
      <c r="G16" s="184"/>
      <c r="H16" s="245">
        <v>0.37</v>
      </c>
      <c r="I16" s="15">
        <v>0</v>
      </c>
      <c r="J16" s="41">
        <v>14.85</v>
      </c>
      <c r="K16" s="196">
        <v>59.48</v>
      </c>
      <c r="L16" s="17">
        <v>0</v>
      </c>
      <c r="M16" s="17">
        <v>0</v>
      </c>
      <c r="N16" s="15">
        <v>0</v>
      </c>
      <c r="O16" s="15">
        <v>0</v>
      </c>
      <c r="P16" s="18">
        <v>0</v>
      </c>
      <c r="Q16" s="245">
        <v>0.21</v>
      </c>
      <c r="R16" s="15">
        <v>0</v>
      </c>
      <c r="S16" s="15">
        <v>0</v>
      </c>
      <c r="T16" s="15">
        <v>0.02</v>
      </c>
      <c r="U16" s="15">
        <v>0.2</v>
      </c>
      <c r="V16" s="15">
        <v>0</v>
      </c>
      <c r="W16" s="15">
        <v>0</v>
      </c>
      <c r="X16" s="43">
        <v>0</v>
      </c>
    </row>
    <row r="17" spans="1:25" ht="34.5" customHeight="1" x14ac:dyDescent="0.25">
      <c r="A17" s="684"/>
      <c r="B17" s="784"/>
      <c r="C17" s="652">
        <v>119</v>
      </c>
      <c r="D17" s="147" t="s">
        <v>14</v>
      </c>
      <c r="E17" s="184" t="s">
        <v>55</v>
      </c>
      <c r="F17" s="189">
        <v>20</v>
      </c>
      <c r="G17" s="126"/>
      <c r="H17" s="245">
        <v>1.52</v>
      </c>
      <c r="I17" s="15">
        <v>0.16</v>
      </c>
      <c r="J17" s="41">
        <v>9.84</v>
      </c>
      <c r="K17" s="260">
        <v>47</v>
      </c>
      <c r="L17" s="245">
        <v>0.02</v>
      </c>
      <c r="M17" s="15">
        <v>0.01</v>
      </c>
      <c r="N17" s="15">
        <v>0</v>
      </c>
      <c r="O17" s="15">
        <v>0</v>
      </c>
      <c r="P17" s="41">
        <v>0</v>
      </c>
      <c r="Q17" s="245">
        <v>4</v>
      </c>
      <c r="R17" s="15">
        <v>13</v>
      </c>
      <c r="S17" s="15">
        <v>2.8</v>
      </c>
      <c r="T17" s="15">
        <v>0.22</v>
      </c>
      <c r="U17" s="15">
        <v>18.600000000000001</v>
      </c>
      <c r="V17" s="15">
        <v>1E-3</v>
      </c>
      <c r="W17" s="15">
        <v>1E-3</v>
      </c>
      <c r="X17" s="41">
        <v>2.9</v>
      </c>
    </row>
    <row r="18" spans="1:25" ht="34.5" customHeight="1" x14ac:dyDescent="0.25">
      <c r="A18" s="684"/>
      <c r="B18" s="784"/>
      <c r="C18" s="145">
        <v>120</v>
      </c>
      <c r="D18" s="147" t="s">
        <v>15</v>
      </c>
      <c r="E18" s="184" t="s">
        <v>47</v>
      </c>
      <c r="F18" s="131">
        <v>20</v>
      </c>
      <c r="G18" s="184"/>
      <c r="H18" s="245">
        <v>1.32</v>
      </c>
      <c r="I18" s="15">
        <v>0.24</v>
      </c>
      <c r="J18" s="41">
        <v>8.0399999999999991</v>
      </c>
      <c r="K18" s="196">
        <v>39.6</v>
      </c>
      <c r="L18" s="19">
        <v>0.03</v>
      </c>
      <c r="M18" s="19">
        <v>0.02</v>
      </c>
      <c r="N18" s="20">
        <v>0</v>
      </c>
      <c r="O18" s="20">
        <v>0</v>
      </c>
      <c r="P18" s="45">
        <v>0</v>
      </c>
      <c r="Q18" s="278">
        <v>5.8</v>
      </c>
      <c r="R18" s="20">
        <v>30</v>
      </c>
      <c r="S18" s="20">
        <v>9.4</v>
      </c>
      <c r="T18" s="20">
        <v>0.78</v>
      </c>
      <c r="U18" s="20">
        <v>47</v>
      </c>
      <c r="V18" s="20">
        <v>1E-3</v>
      </c>
      <c r="W18" s="20">
        <v>1E-3</v>
      </c>
      <c r="X18" s="45">
        <v>0</v>
      </c>
    </row>
    <row r="19" spans="1:25" ht="34.5" customHeight="1" x14ac:dyDescent="0.25">
      <c r="A19" s="684"/>
      <c r="B19" s="784"/>
      <c r="C19" s="145"/>
      <c r="D19" s="147"/>
      <c r="E19" s="752" t="s">
        <v>20</v>
      </c>
      <c r="F19" s="320">
        <f>SUM(F13:F18)</f>
        <v>920</v>
      </c>
      <c r="G19" s="184"/>
      <c r="H19" s="245">
        <f t="shared" ref="H19:X19" si="1">SUM(H13:H18)</f>
        <v>41.370000000000005</v>
      </c>
      <c r="I19" s="15">
        <f t="shared" si="1"/>
        <v>45.76</v>
      </c>
      <c r="J19" s="41">
        <f t="shared" si="1"/>
        <v>101.44999999999999</v>
      </c>
      <c r="K19" s="911">
        <f t="shared" si="1"/>
        <v>986.16</v>
      </c>
      <c r="L19" s="17">
        <f t="shared" si="1"/>
        <v>0.31000000000000005</v>
      </c>
      <c r="M19" s="15">
        <f t="shared" si="1"/>
        <v>0.46</v>
      </c>
      <c r="N19" s="15">
        <f t="shared" si="1"/>
        <v>17.819999999999997</v>
      </c>
      <c r="O19" s="15">
        <f t="shared" si="1"/>
        <v>340</v>
      </c>
      <c r="P19" s="41">
        <f t="shared" si="1"/>
        <v>0</v>
      </c>
      <c r="Q19" s="245">
        <f t="shared" si="1"/>
        <v>104.5</v>
      </c>
      <c r="R19" s="15">
        <f t="shared" si="1"/>
        <v>493.46999999999997</v>
      </c>
      <c r="S19" s="15">
        <f t="shared" si="1"/>
        <v>115.32000000000001</v>
      </c>
      <c r="T19" s="15">
        <f t="shared" si="1"/>
        <v>10.039999999999999</v>
      </c>
      <c r="U19" s="15">
        <f t="shared" si="1"/>
        <v>1409.12</v>
      </c>
      <c r="V19" s="15">
        <f t="shared" si="1"/>
        <v>1.9300000000000001E-2</v>
      </c>
      <c r="W19" s="15">
        <f t="shared" si="1"/>
        <v>1.1450000000000002E-2</v>
      </c>
      <c r="X19" s="41">
        <f t="shared" si="1"/>
        <v>3.06</v>
      </c>
    </row>
    <row r="20" spans="1:25" ht="34.5" customHeight="1" thickBot="1" x14ac:dyDescent="0.3">
      <c r="A20" s="687"/>
      <c r="B20" s="689"/>
      <c r="C20" s="845"/>
      <c r="D20" s="689"/>
      <c r="E20" s="753" t="s">
        <v>21</v>
      </c>
      <c r="F20" s="689"/>
      <c r="G20" s="688"/>
      <c r="H20" s="754"/>
      <c r="I20" s="755"/>
      <c r="J20" s="756"/>
      <c r="K20" s="317">
        <f>K19/27.2</f>
        <v>36.255882352941178</v>
      </c>
      <c r="L20" s="690"/>
      <c r="M20" s="690"/>
      <c r="N20" s="691"/>
      <c r="O20" s="691"/>
      <c r="P20" s="701"/>
      <c r="Q20" s="693"/>
      <c r="R20" s="691"/>
      <c r="S20" s="691"/>
      <c r="T20" s="691"/>
      <c r="U20" s="691"/>
      <c r="V20" s="691"/>
      <c r="W20" s="691"/>
      <c r="X20" s="701"/>
    </row>
    <row r="21" spans="1:25" x14ac:dyDescent="0.25">
      <c r="A21" s="2"/>
      <c r="B21" s="2"/>
      <c r="C21" s="4"/>
      <c r="D21" s="2"/>
      <c r="E21" s="2"/>
      <c r="F21" s="2"/>
      <c r="G21" s="9"/>
      <c r="H21" s="10"/>
      <c r="I21" s="9"/>
      <c r="J21" s="2"/>
      <c r="K21" s="12"/>
      <c r="L21" s="557"/>
      <c r="M21" s="557"/>
      <c r="N21" s="557"/>
      <c r="O21" s="557"/>
      <c r="P21" s="557"/>
      <c r="Q21" s="557"/>
      <c r="R21" s="557"/>
      <c r="S21" s="557"/>
      <c r="T21" s="557"/>
      <c r="U21" s="557"/>
      <c r="V21" s="557"/>
      <c r="W21" s="557"/>
      <c r="X21" s="557"/>
    </row>
    <row r="22" spans="1:25" x14ac:dyDescent="0.25">
      <c r="L22" s="557"/>
      <c r="M22" s="557"/>
      <c r="N22" s="557"/>
      <c r="O22" s="557"/>
      <c r="P22" s="557"/>
      <c r="Q22" s="557"/>
      <c r="R22" s="557"/>
      <c r="S22" s="557"/>
      <c r="T22" s="557"/>
      <c r="U22" s="557"/>
      <c r="V22" s="557"/>
      <c r="W22" s="557"/>
      <c r="X22" s="557"/>
      <c r="Y22" s="557"/>
    </row>
    <row r="23" spans="1:25" x14ac:dyDescent="0.25">
      <c r="L23" s="557"/>
      <c r="M23" s="557"/>
      <c r="N23" s="557"/>
      <c r="O23" s="557"/>
      <c r="P23" s="557"/>
      <c r="Q23" s="557"/>
      <c r="R23" s="557"/>
      <c r="S23" s="557"/>
      <c r="T23" s="557"/>
      <c r="U23" s="557"/>
      <c r="V23" s="557"/>
      <c r="W23" s="557"/>
      <c r="X23" s="557"/>
    </row>
  </sheetData>
  <mergeCells count="2">
    <mergeCell ref="L4:P4"/>
    <mergeCell ref="Q4:X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1"/>
  <sheetViews>
    <sheetView topLeftCell="A4" zoomScale="70" zoomScaleNormal="70" workbookViewId="0">
      <selection activeCell="E14" sqref="E14"/>
    </sheetView>
  </sheetViews>
  <sheetFormatPr defaultRowHeight="15" x14ac:dyDescent="0.25"/>
  <cols>
    <col min="1" max="1" width="20.140625" customWidth="1"/>
    <col min="2" max="2" width="13.140625" style="878" customWidth="1"/>
    <col min="3" max="3" width="15.7109375" style="5" customWidth="1"/>
    <col min="4" max="4" width="20.85546875" customWidth="1"/>
    <col min="5" max="5" width="54.285156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3" width="11.28515625" customWidth="1"/>
    <col min="14" max="14" width="9.140625" customWidth="1"/>
    <col min="17" max="17" width="9.140625" customWidth="1"/>
    <col min="23" max="23" width="11.5703125" customWidth="1"/>
  </cols>
  <sheetData>
    <row r="2" spans="1:24" ht="23.25" x14ac:dyDescent="0.35">
      <c r="A2" s="6" t="s">
        <v>1</v>
      </c>
      <c r="C2" s="7"/>
      <c r="D2" s="6" t="s">
        <v>3</v>
      </c>
      <c r="E2" s="6"/>
      <c r="F2" s="8" t="s">
        <v>2</v>
      </c>
      <c r="G2" s="116">
        <v>10</v>
      </c>
      <c r="H2" s="6"/>
      <c r="K2" s="8"/>
      <c r="L2" s="7"/>
      <c r="M2" s="7"/>
      <c r="N2" s="1"/>
      <c r="O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24" s="16" customFormat="1" ht="21.75" customHeight="1" thickBot="1" x14ac:dyDescent="0.3">
      <c r="A4" s="707"/>
      <c r="B4" s="880"/>
      <c r="C4" s="841" t="s">
        <v>39</v>
      </c>
      <c r="D4" s="256"/>
      <c r="E4" s="671"/>
      <c r="F4" s="739"/>
      <c r="G4" s="741"/>
      <c r="H4" s="846" t="s">
        <v>22</v>
      </c>
      <c r="I4" s="847"/>
      <c r="J4" s="848"/>
      <c r="K4" s="672" t="s">
        <v>23</v>
      </c>
      <c r="L4" s="1057" t="s">
        <v>24</v>
      </c>
      <c r="M4" s="1058"/>
      <c r="N4" s="1059"/>
      <c r="O4" s="1059"/>
      <c r="P4" s="1060"/>
      <c r="Q4" s="1064" t="s">
        <v>25</v>
      </c>
      <c r="R4" s="1065"/>
      <c r="S4" s="1065"/>
      <c r="T4" s="1065"/>
      <c r="U4" s="1065"/>
      <c r="V4" s="1065"/>
      <c r="W4" s="1065"/>
      <c r="X4" s="1066"/>
    </row>
    <row r="5" spans="1:24" s="16" customFormat="1" ht="28.5" customHeight="1" thickBot="1" x14ac:dyDescent="0.3">
      <c r="A5" s="708" t="s">
        <v>0</v>
      </c>
      <c r="B5" s="881"/>
      <c r="C5" s="103" t="s">
        <v>40</v>
      </c>
      <c r="D5" s="696" t="s">
        <v>41</v>
      </c>
      <c r="E5" s="103" t="s">
        <v>38</v>
      </c>
      <c r="F5" s="97" t="s">
        <v>26</v>
      </c>
      <c r="G5" s="103" t="s">
        <v>37</v>
      </c>
      <c r="H5" s="124" t="s">
        <v>27</v>
      </c>
      <c r="I5" s="568" t="s">
        <v>28</v>
      </c>
      <c r="J5" s="97" t="s">
        <v>29</v>
      </c>
      <c r="K5" s="675" t="s">
        <v>30</v>
      </c>
      <c r="L5" s="584" t="s">
        <v>31</v>
      </c>
      <c r="M5" s="584" t="s">
        <v>129</v>
      </c>
      <c r="N5" s="584" t="s">
        <v>32</v>
      </c>
      <c r="O5" s="585" t="s">
        <v>131</v>
      </c>
      <c r="P5" s="584" t="s">
        <v>130</v>
      </c>
      <c r="Q5" s="368" t="s">
        <v>33</v>
      </c>
      <c r="R5" s="368" t="s">
        <v>34</v>
      </c>
      <c r="S5" s="368" t="s">
        <v>35</v>
      </c>
      <c r="T5" s="368" t="s">
        <v>36</v>
      </c>
      <c r="U5" s="368" t="s">
        <v>125</v>
      </c>
      <c r="V5" s="368" t="s">
        <v>126</v>
      </c>
      <c r="W5" s="368" t="s">
        <v>127</v>
      </c>
      <c r="X5" s="568" t="s">
        <v>128</v>
      </c>
    </row>
    <row r="6" spans="1:24" s="16" customFormat="1" ht="26.45" customHeight="1" x14ac:dyDescent="0.25">
      <c r="A6" s="709" t="s">
        <v>6</v>
      </c>
      <c r="B6" s="136"/>
      <c r="C6" s="136">
        <v>25</v>
      </c>
      <c r="D6" s="387" t="s">
        <v>19</v>
      </c>
      <c r="E6" s="796" t="s">
        <v>50</v>
      </c>
      <c r="F6" s="280">
        <v>150</v>
      </c>
      <c r="G6" s="229"/>
      <c r="H6" s="46">
        <v>0.6</v>
      </c>
      <c r="I6" s="37">
        <v>0.45</v>
      </c>
      <c r="J6" s="47">
        <v>15.45</v>
      </c>
      <c r="K6" s="227">
        <v>70.5</v>
      </c>
      <c r="L6" s="271">
        <v>0.03</v>
      </c>
      <c r="M6" s="39">
        <v>0.05</v>
      </c>
      <c r="N6" s="39">
        <v>7.5</v>
      </c>
      <c r="O6" s="39">
        <v>0</v>
      </c>
      <c r="P6" s="40">
        <v>0</v>
      </c>
      <c r="Q6" s="271">
        <v>28.5</v>
      </c>
      <c r="R6" s="39">
        <v>24</v>
      </c>
      <c r="S6" s="39">
        <v>18</v>
      </c>
      <c r="T6" s="39">
        <v>0</v>
      </c>
      <c r="U6" s="39">
        <v>232.5</v>
      </c>
      <c r="V6" s="39">
        <v>1E-3</v>
      </c>
      <c r="W6" s="39">
        <v>0</v>
      </c>
      <c r="X6" s="40">
        <v>0.01</v>
      </c>
    </row>
    <row r="7" spans="1:24" s="36" customFormat="1" ht="30.75" customHeight="1" x14ac:dyDescent="0.25">
      <c r="A7" s="711"/>
      <c r="B7" s="132"/>
      <c r="C7" s="132">
        <v>67</v>
      </c>
      <c r="D7" s="148" t="s">
        <v>62</v>
      </c>
      <c r="E7" s="216" t="s">
        <v>168</v>
      </c>
      <c r="F7" s="132">
        <v>200</v>
      </c>
      <c r="G7" s="426"/>
      <c r="H7" s="278">
        <v>25.15</v>
      </c>
      <c r="I7" s="20">
        <v>26.96</v>
      </c>
      <c r="J7" s="45">
        <v>3.72</v>
      </c>
      <c r="K7" s="198">
        <v>360.42</v>
      </c>
      <c r="L7" s="278">
        <v>0.1</v>
      </c>
      <c r="M7" s="19">
        <v>0.69</v>
      </c>
      <c r="N7" s="20">
        <v>0.37</v>
      </c>
      <c r="O7" s="20">
        <v>310</v>
      </c>
      <c r="P7" s="45">
        <v>3.83</v>
      </c>
      <c r="Q7" s="278">
        <v>299.25</v>
      </c>
      <c r="R7" s="20">
        <v>403.42</v>
      </c>
      <c r="S7" s="20">
        <v>30.23</v>
      </c>
      <c r="T7" s="20">
        <v>3.73</v>
      </c>
      <c r="U7" s="20">
        <v>274.95</v>
      </c>
      <c r="V7" s="20">
        <v>5.0000000000000001E-3</v>
      </c>
      <c r="W7" s="20">
        <v>4.3999999999999997E-2</v>
      </c>
      <c r="X7" s="45">
        <v>0.01</v>
      </c>
    </row>
    <row r="8" spans="1:24" s="36" customFormat="1" ht="30.75" customHeight="1" x14ac:dyDescent="0.25">
      <c r="A8" s="711"/>
      <c r="B8" s="132"/>
      <c r="C8" s="131">
        <v>115</v>
      </c>
      <c r="D8" s="147" t="s">
        <v>46</v>
      </c>
      <c r="E8" s="184" t="s">
        <v>45</v>
      </c>
      <c r="F8" s="274">
        <v>200</v>
      </c>
      <c r="G8" s="172"/>
      <c r="H8" s="278">
        <v>6.64</v>
      </c>
      <c r="I8" s="20">
        <v>5.15</v>
      </c>
      <c r="J8" s="45">
        <v>16.809999999999999</v>
      </c>
      <c r="K8" s="198">
        <v>141.19</v>
      </c>
      <c r="L8" s="278">
        <v>0.06</v>
      </c>
      <c r="M8" s="19">
        <v>0.26</v>
      </c>
      <c r="N8" s="20">
        <v>1.0900000000000001</v>
      </c>
      <c r="O8" s="20">
        <v>30</v>
      </c>
      <c r="P8" s="45">
        <v>0.1</v>
      </c>
      <c r="Q8" s="278">
        <v>226.48</v>
      </c>
      <c r="R8" s="20">
        <v>187.22</v>
      </c>
      <c r="S8" s="20">
        <v>40.369999999999997</v>
      </c>
      <c r="T8" s="20">
        <v>0.97</v>
      </c>
      <c r="U8" s="20">
        <v>304.77999999999997</v>
      </c>
      <c r="V8" s="20">
        <v>1.7000000000000001E-2</v>
      </c>
      <c r="W8" s="20">
        <v>4.0000000000000001E-3</v>
      </c>
      <c r="X8" s="214">
        <v>0.05</v>
      </c>
    </row>
    <row r="9" spans="1:24" s="36" customFormat="1" ht="33.75" customHeight="1" x14ac:dyDescent="0.25">
      <c r="A9" s="711"/>
      <c r="B9" s="132"/>
      <c r="C9" s="133">
        <v>121</v>
      </c>
      <c r="D9" s="223" t="s">
        <v>14</v>
      </c>
      <c r="E9" s="175" t="s">
        <v>51</v>
      </c>
      <c r="F9" s="189">
        <v>30</v>
      </c>
      <c r="G9" s="172"/>
      <c r="H9" s="245">
        <v>2.25</v>
      </c>
      <c r="I9" s="15">
        <v>0.87</v>
      </c>
      <c r="J9" s="41">
        <v>14.94</v>
      </c>
      <c r="K9" s="195">
        <v>78.599999999999994</v>
      </c>
      <c r="L9" s="245">
        <v>0.03</v>
      </c>
      <c r="M9" s="17">
        <v>0.01</v>
      </c>
      <c r="N9" s="15">
        <v>0</v>
      </c>
      <c r="O9" s="15">
        <v>0</v>
      </c>
      <c r="P9" s="41">
        <v>0</v>
      </c>
      <c r="Q9" s="245">
        <v>5.7</v>
      </c>
      <c r="R9" s="15">
        <v>19.5</v>
      </c>
      <c r="S9" s="15">
        <v>3.9</v>
      </c>
      <c r="T9" s="15">
        <v>0.36</v>
      </c>
      <c r="U9" s="15">
        <v>27.6</v>
      </c>
      <c r="V9" s="15">
        <v>0</v>
      </c>
      <c r="W9" s="15">
        <v>0</v>
      </c>
      <c r="X9" s="41">
        <v>0</v>
      </c>
    </row>
    <row r="10" spans="1:24" s="36" customFormat="1" ht="23.25" customHeight="1" x14ac:dyDescent="0.25">
      <c r="A10" s="711"/>
      <c r="B10" s="132"/>
      <c r="C10" s="132"/>
      <c r="D10" s="148"/>
      <c r="E10" s="304" t="s">
        <v>20</v>
      </c>
      <c r="F10" s="273">
        <f>SUM(F6:F9)</f>
        <v>580</v>
      </c>
      <c r="G10" s="171"/>
      <c r="H10" s="208">
        <f t="shared" ref="H10:X10" si="0">SUM(H6:H9)</f>
        <v>34.64</v>
      </c>
      <c r="I10" s="34">
        <f t="shared" si="0"/>
        <v>33.43</v>
      </c>
      <c r="J10" s="67">
        <f t="shared" si="0"/>
        <v>50.919999999999995</v>
      </c>
      <c r="K10" s="403">
        <f t="shared" si="0"/>
        <v>650.71</v>
      </c>
      <c r="L10" s="208">
        <f t="shared" si="0"/>
        <v>0.22</v>
      </c>
      <c r="M10" s="34">
        <f t="shared" si="0"/>
        <v>1.01</v>
      </c>
      <c r="N10" s="34">
        <f t="shared" si="0"/>
        <v>8.9600000000000009</v>
      </c>
      <c r="O10" s="34">
        <f t="shared" si="0"/>
        <v>340</v>
      </c>
      <c r="P10" s="67">
        <f t="shared" si="0"/>
        <v>3.93</v>
      </c>
      <c r="Q10" s="208">
        <f t="shared" si="0"/>
        <v>559.93000000000006</v>
      </c>
      <c r="R10" s="34">
        <f t="shared" si="0"/>
        <v>634.14</v>
      </c>
      <c r="S10" s="34">
        <f t="shared" si="0"/>
        <v>92.5</v>
      </c>
      <c r="T10" s="34">
        <f t="shared" si="0"/>
        <v>5.0600000000000005</v>
      </c>
      <c r="U10" s="34">
        <f t="shared" si="0"/>
        <v>839.83</v>
      </c>
      <c r="V10" s="34">
        <f t="shared" si="0"/>
        <v>2.3E-2</v>
      </c>
      <c r="W10" s="34">
        <f t="shared" si="0"/>
        <v>4.8000000000000001E-2</v>
      </c>
      <c r="X10" s="67">
        <f t="shared" si="0"/>
        <v>7.0000000000000007E-2</v>
      </c>
    </row>
    <row r="11" spans="1:24" s="36" customFormat="1" ht="37.5" customHeight="1" thickBot="1" x14ac:dyDescent="0.3">
      <c r="A11" s="711"/>
      <c r="B11" s="132"/>
      <c r="C11" s="135"/>
      <c r="D11" s="658"/>
      <c r="E11" s="712" t="s">
        <v>21</v>
      </c>
      <c r="F11" s="137"/>
      <c r="G11" s="204"/>
      <c r="H11" s="209"/>
      <c r="I11" s="94"/>
      <c r="J11" s="95"/>
      <c r="K11" s="201">
        <f>K10/27.2</f>
        <v>23.923161764705885</v>
      </c>
      <c r="L11" s="210"/>
      <c r="M11" s="154"/>
      <c r="N11" s="50"/>
      <c r="O11" s="50"/>
      <c r="P11" s="115"/>
      <c r="Q11" s="210"/>
      <c r="R11" s="50"/>
      <c r="S11" s="50"/>
      <c r="T11" s="50"/>
      <c r="U11" s="50"/>
      <c r="V11" s="50"/>
      <c r="W11" s="50"/>
      <c r="X11" s="115"/>
    </row>
    <row r="12" spans="1:24" s="16" customFormat="1" ht="33.75" customHeight="1" x14ac:dyDescent="0.25">
      <c r="A12" s="713" t="s">
        <v>7</v>
      </c>
      <c r="B12" s="136"/>
      <c r="C12" s="367">
        <v>24</v>
      </c>
      <c r="D12" s="676" t="s">
        <v>8</v>
      </c>
      <c r="E12" s="677" t="s">
        <v>123</v>
      </c>
      <c r="F12" s="136">
        <v>150</v>
      </c>
      <c r="G12" s="710"/>
      <c r="H12" s="271">
        <v>0.6</v>
      </c>
      <c r="I12" s="39">
        <v>0.6</v>
      </c>
      <c r="J12" s="40">
        <v>14.7</v>
      </c>
      <c r="K12" s="342">
        <v>70.5</v>
      </c>
      <c r="L12" s="271">
        <v>0.05</v>
      </c>
      <c r="M12" s="38">
        <v>0.03</v>
      </c>
      <c r="N12" s="39">
        <v>15</v>
      </c>
      <c r="O12" s="39">
        <v>0</v>
      </c>
      <c r="P12" s="40">
        <v>0</v>
      </c>
      <c r="Q12" s="262">
        <v>24</v>
      </c>
      <c r="R12" s="37">
        <v>16.5</v>
      </c>
      <c r="S12" s="37">
        <v>13.5</v>
      </c>
      <c r="T12" s="37">
        <v>3.3</v>
      </c>
      <c r="U12" s="37">
        <v>417</v>
      </c>
      <c r="V12" s="37">
        <v>3.0000000000000001E-3</v>
      </c>
      <c r="W12" s="37">
        <v>0</v>
      </c>
      <c r="X12" s="225">
        <v>0.01</v>
      </c>
    </row>
    <row r="13" spans="1:24" s="16" customFormat="1" ht="33.75" customHeight="1" x14ac:dyDescent="0.25">
      <c r="A13" s="714"/>
      <c r="B13" s="131"/>
      <c r="C13" s="98">
        <v>31</v>
      </c>
      <c r="D13" s="328" t="s">
        <v>9</v>
      </c>
      <c r="E13" s="666" t="s">
        <v>78</v>
      </c>
      <c r="F13" s="379">
        <v>250</v>
      </c>
      <c r="G13" s="98"/>
      <c r="H13" s="246">
        <v>7.09</v>
      </c>
      <c r="I13" s="13">
        <v>10.119999999999999</v>
      </c>
      <c r="J13" s="43">
        <v>11.27</v>
      </c>
      <c r="K13" s="134">
        <v>165.55</v>
      </c>
      <c r="L13" s="246">
        <v>0.05</v>
      </c>
      <c r="M13" s="75">
        <v>0.08</v>
      </c>
      <c r="N13" s="13">
        <v>6.42</v>
      </c>
      <c r="O13" s="13">
        <v>160</v>
      </c>
      <c r="P13" s="43">
        <v>7.0000000000000007E-2</v>
      </c>
      <c r="Q13" s="246">
        <v>40.53</v>
      </c>
      <c r="R13" s="13">
        <v>94.83</v>
      </c>
      <c r="S13" s="13">
        <v>24.93</v>
      </c>
      <c r="T13" s="13">
        <v>1.6</v>
      </c>
      <c r="U13" s="13">
        <v>337.03</v>
      </c>
      <c r="V13" s="13">
        <v>7.0000000000000001E-3</v>
      </c>
      <c r="W13" s="13">
        <v>1E-3</v>
      </c>
      <c r="X13" s="67">
        <v>0.04</v>
      </c>
    </row>
    <row r="14" spans="1:24" s="16" customFormat="1" ht="33.75" customHeight="1" x14ac:dyDescent="0.25">
      <c r="A14" s="715"/>
      <c r="B14" s="187" t="s">
        <v>74</v>
      </c>
      <c r="C14" s="637">
        <v>78</v>
      </c>
      <c r="D14" s="510" t="s">
        <v>10</v>
      </c>
      <c r="E14" s="376" t="s">
        <v>205</v>
      </c>
      <c r="F14" s="514">
        <v>100</v>
      </c>
      <c r="G14" s="412"/>
      <c r="H14" s="313">
        <v>16.440000000000001</v>
      </c>
      <c r="I14" s="59">
        <v>14.47</v>
      </c>
      <c r="J14" s="60">
        <v>13.53</v>
      </c>
      <c r="K14" s="469">
        <v>251.51</v>
      </c>
      <c r="L14" s="313">
        <v>0.11</v>
      </c>
      <c r="M14" s="59">
        <v>0.13</v>
      </c>
      <c r="N14" s="59">
        <v>1.5</v>
      </c>
      <c r="O14" s="59">
        <v>160</v>
      </c>
      <c r="P14" s="481">
        <v>0.3</v>
      </c>
      <c r="Q14" s="313">
        <v>64.92</v>
      </c>
      <c r="R14" s="59">
        <v>215.74</v>
      </c>
      <c r="S14" s="59">
        <v>55.84</v>
      </c>
      <c r="T14" s="59">
        <v>1.28</v>
      </c>
      <c r="U14" s="59">
        <v>390.86</v>
      </c>
      <c r="V14" s="59">
        <v>0.12</v>
      </c>
      <c r="W14" s="59">
        <v>1.4999999999999999E-2</v>
      </c>
      <c r="X14" s="60">
        <v>0.56000000000000005</v>
      </c>
    </row>
    <row r="15" spans="1:24" s="16" customFormat="1" ht="28.5" customHeight="1" x14ac:dyDescent="0.25">
      <c r="A15" s="715"/>
      <c r="B15" s="188" t="s">
        <v>76</v>
      </c>
      <c r="C15" s="406">
        <v>148</v>
      </c>
      <c r="D15" s="518" t="s">
        <v>10</v>
      </c>
      <c r="E15" s="309" t="s">
        <v>112</v>
      </c>
      <c r="F15" s="716">
        <v>100</v>
      </c>
      <c r="G15" s="192"/>
      <c r="H15" s="247">
        <v>21.69</v>
      </c>
      <c r="I15" s="65">
        <v>11.3</v>
      </c>
      <c r="J15" s="109">
        <v>6.54</v>
      </c>
      <c r="K15" s="406">
        <v>214.58</v>
      </c>
      <c r="L15" s="247">
        <v>0.13</v>
      </c>
      <c r="M15" s="65">
        <v>0.18</v>
      </c>
      <c r="N15" s="65">
        <v>1.75</v>
      </c>
      <c r="O15" s="65">
        <v>330</v>
      </c>
      <c r="P15" s="482">
        <v>0.49</v>
      </c>
      <c r="Q15" s="247">
        <v>144.06</v>
      </c>
      <c r="R15" s="65">
        <v>300.20999999999998</v>
      </c>
      <c r="S15" s="65">
        <v>72.150000000000006</v>
      </c>
      <c r="T15" s="65">
        <v>1.42</v>
      </c>
      <c r="U15" s="65">
        <v>512.14</v>
      </c>
      <c r="V15" s="65">
        <v>0.157</v>
      </c>
      <c r="W15" s="65">
        <v>1.7999999999999999E-2</v>
      </c>
      <c r="X15" s="109">
        <v>0.74</v>
      </c>
    </row>
    <row r="16" spans="1:24" s="16" customFormat="1" ht="43.5" customHeight="1" x14ac:dyDescent="0.25">
      <c r="A16" s="715"/>
      <c r="B16" s="187" t="s">
        <v>74</v>
      </c>
      <c r="C16" s="167">
        <v>312</v>
      </c>
      <c r="D16" s="522" t="s">
        <v>64</v>
      </c>
      <c r="E16" s="480" t="s">
        <v>167</v>
      </c>
      <c r="F16" s="187">
        <v>180</v>
      </c>
      <c r="G16" s="167"/>
      <c r="H16" s="437">
        <v>4.33</v>
      </c>
      <c r="I16" s="438">
        <v>8.76</v>
      </c>
      <c r="J16" s="439">
        <v>19.32</v>
      </c>
      <c r="K16" s="386">
        <v>175.39</v>
      </c>
      <c r="L16" s="437">
        <v>0.13</v>
      </c>
      <c r="M16" s="441">
        <v>0.15</v>
      </c>
      <c r="N16" s="438">
        <v>29.73</v>
      </c>
      <c r="O16" s="53">
        <v>150</v>
      </c>
      <c r="P16" s="72">
        <v>0.09</v>
      </c>
      <c r="Q16" s="437">
        <v>67.75</v>
      </c>
      <c r="R16" s="438">
        <v>108.66</v>
      </c>
      <c r="S16" s="438">
        <v>36.56</v>
      </c>
      <c r="T16" s="438">
        <v>1.37</v>
      </c>
      <c r="U16" s="53">
        <v>510.86</v>
      </c>
      <c r="V16" s="53">
        <v>6.4799999999999996E-3</v>
      </c>
      <c r="W16" s="53">
        <v>8.3000000000000001E-4</v>
      </c>
      <c r="X16" s="72">
        <v>0.03</v>
      </c>
    </row>
    <row r="17" spans="1:24" s="16" customFormat="1" ht="33.75" customHeight="1" x14ac:dyDescent="0.25">
      <c r="A17" s="715"/>
      <c r="B17" s="188" t="s">
        <v>76</v>
      </c>
      <c r="C17" s="168">
        <v>22</v>
      </c>
      <c r="D17" s="518" t="s">
        <v>64</v>
      </c>
      <c r="E17" s="309" t="s">
        <v>120</v>
      </c>
      <c r="F17" s="188">
        <v>180</v>
      </c>
      <c r="G17" s="168"/>
      <c r="H17" s="354">
        <v>2.89</v>
      </c>
      <c r="I17" s="56">
        <v>8.43</v>
      </c>
      <c r="J17" s="73">
        <v>17.02</v>
      </c>
      <c r="K17" s="249">
        <v>156.94999999999999</v>
      </c>
      <c r="L17" s="354">
        <v>0.1</v>
      </c>
      <c r="M17" s="248">
        <v>0.08</v>
      </c>
      <c r="N17" s="56">
        <v>16.36</v>
      </c>
      <c r="O17" s="56">
        <v>510</v>
      </c>
      <c r="P17" s="73">
        <v>0.08</v>
      </c>
      <c r="Q17" s="354">
        <v>42.29</v>
      </c>
      <c r="R17" s="56">
        <v>75.680000000000007</v>
      </c>
      <c r="S17" s="56">
        <v>33.68</v>
      </c>
      <c r="T17" s="56">
        <v>1.24</v>
      </c>
      <c r="U17" s="56">
        <v>579.27</v>
      </c>
      <c r="V17" s="56">
        <v>6.0000000000000001E-3</v>
      </c>
      <c r="W17" s="56">
        <v>1E-3</v>
      </c>
      <c r="X17" s="73">
        <v>0.04</v>
      </c>
    </row>
    <row r="18" spans="1:24" s="16" customFormat="1" ht="33.75" customHeight="1" x14ac:dyDescent="0.25">
      <c r="A18" s="715"/>
      <c r="B18" s="132"/>
      <c r="C18" s="131">
        <v>114</v>
      </c>
      <c r="D18" s="184" t="s">
        <v>46</v>
      </c>
      <c r="E18" s="223" t="s">
        <v>52</v>
      </c>
      <c r="F18" s="665">
        <v>200</v>
      </c>
      <c r="G18" s="131"/>
      <c r="H18" s="17">
        <v>0</v>
      </c>
      <c r="I18" s="15">
        <v>0</v>
      </c>
      <c r="J18" s="18">
        <v>7.27</v>
      </c>
      <c r="K18" s="296">
        <v>28.73</v>
      </c>
      <c r="L18" s="245">
        <v>0</v>
      </c>
      <c r="M18" s="15">
        <v>0</v>
      </c>
      <c r="N18" s="15">
        <v>0</v>
      </c>
      <c r="O18" s="15">
        <v>0</v>
      </c>
      <c r="P18" s="18">
        <v>0</v>
      </c>
      <c r="Q18" s="245">
        <v>0.26</v>
      </c>
      <c r="R18" s="15">
        <v>0.03</v>
      </c>
      <c r="S18" s="15">
        <v>0.03</v>
      </c>
      <c r="T18" s="15">
        <v>0.02</v>
      </c>
      <c r="U18" s="15">
        <v>0.28999999999999998</v>
      </c>
      <c r="V18" s="15">
        <v>0</v>
      </c>
      <c r="W18" s="15">
        <v>0</v>
      </c>
      <c r="X18" s="41">
        <v>0</v>
      </c>
    </row>
    <row r="19" spans="1:24" s="16" customFormat="1" ht="33.75" customHeight="1" x14ac:dyDescent="0.25">
      <c r="A19" s="715"/>
      <c r="B19" s="132"/>
      <c r="C19" s="392">
        <v>119</v>
      </c>
      <c r="D19" s="148" t="s">
        <v>14</v>
      </c>
      <c r="E19" s="148" t="s">
        <v>55</v>
      </c>
      <c r="F19" s="132">
        <v>45</v>
      </c>
      <c r="G19" s="99"/>
      <c r="H19" s="278">
        <v>3.42</v>
      </c>
      <c r="I19" s="20">
        <v>0.36</v>
      </c>
      <c r="J19" s="45">
        <v>22.14</v>
      </c>
      <c r="K19" s="195">
        <v>105.75</v>
      </c>
      <c r="L19" s="245">
        <v>0.05</v>
      </c>
      <c r="M19" s="17">
        <v>0.01</v>
      </c>
      <c r="N19" s="15">
        <v>0</v>
      </c>
      <c r="O19" s="15">
        <v>0</v>
      </c>
      <c r="P19" s="41">
        <v>0</v>
      </c>
      <c r="Q19" s="245">
        <v>9</v>
      </c>
      <c r="R19" s="15">
        <v>29.25</v>
      </c>
      <c r="S19" s="15">
        <v>6.3</v>
      </c>
      <c r="T19" s="15">
        <v>0.5</v>
      </c>
      <c r="U19" s="15">
        <v>41.85</v>
      </c>
      <c r="V19" s="15">
        <v>1E-3</v>
      </c>
      <c r="W19" s="15">
        <v>3.0000000000000001E-3</v>
      </c>
      <c r="X19" s="43">
        <v>6.53</v>
      </c>
    </row>
    <row r="20" spans="1:24" s="16" customFormat="1" ht="33.75" customHeight="1" x14ac:dyDescent="0.25">
      <c r="A20" s="715"/>
      <c r="B20" s="132"/>
      <c r="C20" s="99">
        <v>120</v>
      </c>
      <c r="D20" s="148" t="s">
        <v>15</v>
      </c>
      <c r="E20" s="148" t="s">
        <v>47</v>
      </c>
      <c r="F20" s="99">
        <v>25</v>
      </c>
      <c r="G20" s="171"/>
      <c r="H20" s="278">
        <v>1.65</v>
      </c>
      <c r="I20" s="20">
        <v>0.3</v>
      </c>
      <c r="J20" s="45">
        <v>10.050000000000001</v>
      </c>
      <c r="K20" s="277">
        <v>49.5</v>
      </c>
      <c r="L20" s="245">
        <v>0.04</v>
      </c>
      <c r="M20" s="15">
        <v>0.02</v>
      </c>
      <c r="N20" s="15">
        <v>0</v>
      </c>
      <c r="O20" s="15">
        <v>0</v>
      </c>
      <c r="P20" s="18">
        <v>0</v>
      </c>
      <c r="Q20" s="245">
        <v>7.25</v>
      </c>
      <c r="R20" s="15">
        <v>37.5</v>
      </c>
      <c r="S20" s="15">
        <v>11.75</v>
      </c>
      <c r="T20" s="15">
        <v>0.98</v>
      </c>
      <c r="U20" s="15">
        <v>58.75</v>
      </c>
      <c r="V20" s="15">
        <v>1E-3</v>
      </c>
      <c r="W20" s="15">
        <v>1E-3</v>
      </c>
      <c r="X20" s="41">
        <v>0</v>
      </c>
    </row>
    <row r="21" spans="1:24" ht="36" customHeight="1" x14ac:dyDescent="0.25">
      <c r="A21" s="718"/>
      <c r="B21" s="187" t="s">
        <v>74</v>
      </c>
      <c r="C21" s="167"/>
      <c r="D21" s="522"/>
      <c r="E21" s="310" t="s">
        <v>20</v>
      </c>
      <c r="F21" s="187">
        <f>F12+F13+F14+F16+F18+F19+F20</f>
        <v>950</v>
      </c>
      <c r="G21" s="167"/>
      <c r="H21" s="207">
        <f t="shared" ref="H21:X21" si="1">H12+H13+H14+H16+H18+H19+H20</f>
        <v>33.53</v>
      </c>
      <c r="I21" s="22">
        <f t="shared" si="1"/>
        <v>34.609999999999992</v>
      </c>
      <c r="J21" s="61">
        <f t="shared" si="1"/>
        <v>98.28</v>
      </c>
      <c r="K21" s="594">
        <f t="shared" si="1"/>
        <v>846.93000000000006</v>
      </c>
      <c r="L21" s="207">
        <f t="shared" si="1"/>
        <v>0.43</v>
      </c>
      <c r="M21" s="207">
        <f t="shared" si="1"/>
        <v>0.42000000000000004</v>
      </c>
      <c r="N21" s="22">
        <f t="shared" si="1"/>
        <v>52.650000000000006</v>
      </c>
      <c r="O21" s="22">
        <f t="shared" si="1"/>
        <v>470</v>
      </c>
      <c r="P21" s="61">
        <f t="shared" si="1"/>
        <v>0.45999999999999996</v>
      </c>
      <c r="Q21" s="207">
        <f t="shared" si="1"/>
        <v>213.70999999999998</v>
      </c>
      <c r="R21" s="22">
        <f t="shared" si="1"/>
        <v>502.51</v>
      </c>
      <c r="S21" s="22">
        <f t="shared" si="1"/>
        <v>148.91000000000003</v>
      </c>
      <c r="T21" s="22">
        <f t="shared" si="1"/>
        <v>9.0500000000000007</v>
      </c>
      <c r="U21" s="22">
        <f t="shared" si="1"/>
        <v>1756.6399999999999</v>
      </c>
      <c r="V21" s="22">
        <f t="shared" si="1"/>
        <v>0.13847999999999999</v>
      </c>
      <c r="W21" s="22">
        <f t="shared" si="1"/>
        <v>2.0830000000000001E-2</v>
      </c>
      <c r="X21" s="61">
        <f t="shared" si="1"/>
        <v>7.17</v>
      </c>
    </row>
    <row r="22" spans="1:24" ht="36" customHeight="1" x14ac:dyDescent="0.25">
      <c r="A22" s="719"/>
      <c r="B22" s="188" t="s">
        <v>76</v>
      </c>
      <c r="C22" s="491"/>
      <c r="D22" s="720"/>
      <c r="E22" s="311" t="s">
        <v>20</v>
      </c>
      <c r="F22" s="299">
        <f>F12+F13+F15+F17+F18+F19+F20</f>
        <v>950</v>
      </c>
      <c r="G22" s="471"/>
      <c r="H22" s="314">
        <f t="shared" ref="H22:X22" si="2">H12+H13+H15+H17+H18+H19+H20</f>
        <v>37.340000000000003</v>
      </c>
      <c r="I22" s="55">
        <f t="shared" si="2"/>
        <v>31.11</v>
      </c>
      <c r="J22" s="74">
        <f t="shared" si="2"/>
        <v>88.99</v>
      </c>
      <c r="K22" s="299">
        <f t="shared" si="2"/>
        <v>791.56</v>
      </c>
      <c r="L22" s="314">
        <f t="shared" si="2"/>
        <v>0.42</v>
      </c>
      <c r="M22" s="314">
        <f t="shared" si="2"/>
        <v>0.4</v>
      </c>
      <c r="N22" s="55">
        <f t="shared" si="2"/>
        <v>39.53</v>
      </c>
      <c r="O22" s="55">
        <f t="shared" si="2"/>
        <v>1000</v>
      </c>
      <c r="P22" s="74">
        <f t="shared" si="2"/>
        <v>0.64</v>
      </c>
      <c r="Q22" s="314">
        <f t="shared" si="2"/>
        <v>267.39</v>
      </c>
      <c r="R22" s="55">
        <f t="shared" si="2"/>
        <v>554</v>
      </c>
      <c r="S22" s="55">
        <f t="shared" si="2"/>
        <v>162.34000000000003</v>
      </c>
      <c r="T22" s="55">
        <f t="shared" si="2"/>
        <v>9.06</v>
      </c>
      <c r="U22" s="55">
        <f t="shared" si="2"/>
        <v>1946.33</v>
      </c>
      <c r="V22" s="55">
        <f t="shared" si="2"/>
        <v>0.17500000000000002</v>
      </c>
      <c r="W22" s="55">
        <f t="shared" si="2"/>
        <v>2.4E-2</v>
      </c>
      <c r="X22" s="74">
        <f t="shared" si="2"/>
        <v>7.36</v>
      </c>
    </row>
    <row r="23" spans="1:24" ht="33" customHeight="1" x14ac:dyDescent="0.25">
      <c r="A23" s="719"/>
      <c r="B23" s="241" t="s">
        <v>74</v>
      </c>
      <c r="C23" s="414"/>
      <c r="D23" s="721"/>
      <c r="E23" s="793" t="s">
        <v>21</v>
      </c>
      <c r="F23" s="450"/>
      <c r="G23" s="484"/>
      <c r="H23" s="207"/>
      <c r="I23" s="22"/>
      <c r="J23" s="61"/>
      <c r="K23" s="488">
        <f>K21/27.2</f>
        <v>31.13713235294118</v>
      </c>
      <c r="L23" s="207"/>
      <c r="M23" s="51"/>
      <c r="N23" s="22"/>
      <c r="O23" s="22"/>
      <c r="P23" s="61"/>
      <c r="Q23" s="207"/>
      <c r="R23" s="22"/>
      <c r="S23" s="22"/>
      <c r="T23" s="22"/>
      <c r="U23" s="22"/>
      <c r="V23" s="22"/>
      <c r="W23" s="22"/>
      <c r="X23" s="61"/>
    </row>
    <row r="24" spans="1:24" ht="38.25" customHeight="1" thickBot="1" x14ac:dyDescent="0.3">
      <c r="A24" s="722"/>
      <c r="B24" s="190" t="s">
        <v>76</v>
      </c>
      <c r="C24" s="497"/>
      <c r="D24" s="723"/>
      <c r="E24" s="705" t="s">
        <v>21</v>
      </c>
      <c r="F24" s="190"/>
      <c r="G24" s="169"/>
      <c r="H24" s="455"/>
      <c r="I24" s="456"/>
      <c r="J24" s="457"/>
      <c r="K24" s="490">
        <f>K22/27.2</f>
        <v>29.101470588235294</v>
      </c>
      <c r="L24" s="455"/>
      <c r="M24" s="459"/>
      <c r="N24" s="456"/>
      <c r="O24" s="456"/>
      <c r="P24" s="457"/>
      <c r="Q24" s="455"/>
      <c r="R24" s="456"/>
      <c r="S24" s="456"/>
      <c r="T24" s="456"/>
      <c r="U24" s="456"/>
      <c r="V24" s="456"/>
      <c r="W24" s="456"/>
      <c r="X24" s="457"/>
    </row>
    <row r="25" spans="1:24" ht="18.75" x14ac:dyDescent="0.25">
      <c r="D25" s="11"/>
      <c r="E25" s="25"/>
      <c r="F25" s="26"/>
      <c r="G25" s="11"/>
      <c r="H25" s="11"/>
      <c r="I25" s="11"/>
      <c r="J25" s="11"/>
    </row>
    <row r="26" spans="1:24" ht="18.75" x14ac:dyDescent="0.25">
      <c r="A26" s="626" t="s">
        <v>66</v>
      </c>
      <c r="B26" s="889"/>
      <c r="C26" s="627"/>
      <c r="D26" s="628"/>
      <c r="E26" s="25"/>
      <c r="F26" s="26"/>
      <c r="G26" s="11"/>
      <c r="H26" s="11"/>
      <c r="I26" s="11"/>
      <c r="J26" s="11"/>
    </row>
    <row r="27" spans="1:24" x14ac:dyDescent="0.25">
      <c r="A27" s="629" t="s">
        <v>67</v>
      </c>
      <c r="B27" s="890"/>
      <c r="C27" s="500"/>
      <c r="D27" s="500"/>
      <c r="E27" s="11"/>
      <c r="F27" s="11"/>
      <c r="G27" s="11"/>
      <c r="H27" s="11"/>
      <c r="I27" s="11"/>
      <c r="J27" s="11"/>
    </row>
    <row r="28" spans="1:24" x14ac:dyDescent="0.25">
      <c r="D28" s="11"/>
      <c r="E28" s="11"/>
      <c r="F28" s="11"/>
      <c r="G28" s="11"/>
      <c r="H28" s="11"/>
      <c r="I28" s="11"/>
      <c r="J28" s="11"/>
    </row>
    <row r="29" spans="1:24" x14ac:dyDescent="0.25">
      <c r="D29" s="11"/>
      <c r="E29" s="11"/>
      <c r="F29" s="11"/>
      <c r="G29" s="11"/>
      <c r="H29" s="11"/>
      <c r="I29" s="11"/>
      <c r="J29" s="11"/>
    </row>
    <row r="30" spans="1:24" x14ac:dyDescent="0.25">
      <c r="D30" s="11"/>
      <c r="E30" s="11"/>
      <c r="F30" s="11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5"/>
  <sheetViews>
    <sheetView zoomScale="60" zoomScaleNormal="60" workbookViewId="0">
      <selection activeCell="H8" sqref="H8:X8"/>
    </sheetView>
  </sheetViews>
  <sheetFormatPr defaultRowHeight="15" x14ac:dyDescent="0.25"/>
  <cols>
    <col min="1" max="1" width="16.85546875" customWidth="1"/>
    <col min="2" max="2" width="16.85546875" style="878" customWidth="1"/>
    <col min="3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3" width="11.28515625" customWidth="1"/>
    <col min="17" max="17" width="9.140625" customWidth="1"/>
    <col min="21" max="21" width="11.28515625" customWidth="1"/>
    <col min="23" max="23" width="10.5703125" customWidth="1"/>
  </cols>
  <sheetData>
    <row r="2" spans="1:24" ht="23.25" x14ac:dyDescent="0.35">
      <c r="A2" s="6" t="s">
        <v>1</v>
      </c>
      <c r="B2" s="877"/>
      <c r="C2" s="7"/>
      <c r="D2" s="6" t="s">
        <v>3</v>
      </c>
      <c r="E2" s="6"/>
      <c r="F2" s="8" t="s">
        <v>2</v>
      </c>
      <c r="G2" s="116">
        <v>11</v>
      </c>
      <c r="H2" s="6"/>
      <c r="K2" s="8"/>
      <c r="L2" s="7"/>
      <c r="M2" s="7"/>
      <c r="N2" s="1"/>
      <c r="O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24" s="16" customFormat="1" ht="21.75" customHeight="1" thickBot="1" x14ac:dyDescent="0.3">
      <c r="A4" s="82"/>
      <c r="B4" s="897"/>
      <c r="C4" s="841" t="s">
        <v>39</v>
      </c>
      <c r="D4" s="256"/>
      <c r="E4" s="727"/>
      <c r="F4" s="841"/>
      <c r="G4" s="741"/>
      <c r="H4" s="846" t="s">
        <v>22</v>
      </c>
      <c r="I4" s="847"/>
      <c r="J4" s="848"/>
      <c r="K4" s="695" t="s">
        <v>23</v>
      </c>
      <c r="L4" s="1057" t="s">
        <v>24</v>
      </c>
      <c r="M4" s="1058"/>
      <c r="N4" s="1059"/>
      <c r="O4" s="1059"/>
      <c r="P4" s="1060"/>
      <c r="Q4" s="1064" t="s">
        <v>25</v>
      </c>
      <c r="R4" s="1065"/>
      <c r="S4" s="1065"/>
      <c r="T4" s="1065"/>
      <c r="U4" s="1065"/>
      <c r="V4" s="1065"/>
      <c r="W4" s="1065"/>
      <c r="X4" s="1066"/>
    </row>
    <row r="5" spans="1:24" s="16" customFormat="1" ht="28.5" customHeight="1" thickBot="1" x14ac:dyDescent="0.3">
      <c r="A5" s="83" t="s">
        <v>0</v>
      </c>
      <c r="B5" s="898"/>
      <c r="C5" s="103" t="s">
        <v>40</v>
      </c>
      <c r="D5" s="696" t="s">
        <v>41</v>
      </c>
      <c r="E5" s="97" t="s">
        <v>38</v>
      </c>
      <c r="F5" s="103" t="s">
        <v>26</v>
      </c>
      <c r="G5" s="103" t="s">
        <v>37</v>
      </c>
      <c r="H5" s="97" t="s">
        <v>27</v>
      </c>
      <c r="I5" s="568" t="s">
        <v>28</v>
      </c>
      <c r="J5" s="68" t="s">
        <v>29</v>
      </c>
      <c r="K5" s="789" t="s">
        <v>30</v>
      </c>
      <c r="L5" s="368" t="s">
        <v>31</v>
      </c>
      <c r="M5" s="368" t="s">
        <v>129</v>
      </c>
      <c r="N5" s="368" t="s">
        <v>32</v>
      </c>
      <c r="O5" s="567" t="s">
        <v>131</v>
      </c>
      <c r="P5" s="368" t="s">
        <v>130</v>
      </c>
      <c r="Q5" s="368" t="s">
        <v>33</v>
      </c>
      <c r="R5" s="368" t="s">
        <v>34</v>
      </c>
      <c r="S5" s="368" t="s">
        <v>35</v>
      </c>
      <c r="T5" s="368" t="s">
        <v>36</v>
      </c>
      <c r="U5" s="368" t="s">
        <v>125</v>
      </c>
      <c r="V5" s="368" t="s">
        <v>126</v>
      </c>
      <c r="W5" s="368" t="s">
        <v>127</v>
      </c>
      <c r="X5" s="568" t="s">
        <v>128</v>
      </c>
    </row>
    <row r="6" spans="1:24" s="16" customFormat="1" ht="26.45" customHeight="1" x14ac:dyDescent="0.25">
      <c r="A6" s="84" t="s">
        <v>6</v>
      </c>
      <c r="B6" s="922"/>
      <c r="C6" s="136">
        <v>13</v>
      </c>
      <c r="D6" s="184" t="s">
        <v>19</v>
      </c>
      <c r="E6" s="387" t="s">
        <v>58</v>
      </c>
      <c r="F6" s="224">
        <v>100</v>
      </c>
      <c r="G6" s="923"/>
      <c r="H6" s="245">
        <v>1.86</v>
      </c>
      <c r="I6" s="15">
        <v>7.12</v>
      </c>
      <c r="J6" s="41">
        <v>10.039999999999999</v>
      </c>
      <c r="K6" s="197">
        <v>114.37</v>
      </c>
      <c r="L6" s="271">
        <v>0.05</v>
      </c>
      <c r="M6" s="38">
        <v>0.06</v>
      </c>
      <c r="N6" s="39">
        <v>5.48</v>
      </c>
      <c r="O6" s="39">
        <v>760</v>
      </c>
      <c r="P6" s="40">
        <v>0</v>
      </c>
      <c r="Q6" s="262">
        <v>24.08</v>
      </c>
      <c r="R6" s="37">
        <v>49.59</v>
      </c>
      <c r="S6" s="37">
        <v>30.7</v>
      </c>
      <c r="T6" s="37">
        <v>0.9</v>
      </c>
      <c r="U6" s="37">
        <v>269.62</v>
      </c>
      <c r="V6" s="37">
        <v>5.0000000000000001E-3</v>
      </c>
      <c r="W6" s="37">
        <v>1E-3</v>
      </c>
      <c r="X6" s="225">
        <v>0.03</v>
      </c>
    </row>
    <row r="7" spans="1:24" s="36" customFormat="1" ht="26.45" customHeight="1" x14ac:dyDescent="0.25">
      <c r="A7" s="85"/>
      <c r="B7" s="167" t="s">
        <v>74</v>
      </c>
      <c r="C7" s="187">
        <v>153</v>
      </c>
      <c r="D7" s="510" t="s">
        <v>83</v>
      </c>
      <c r="E7" s="522" t="s">
        <v>193</v>
      </c>
      <c r="F7" s="187">
        <v>100</v>
      </c>
      <c r="G7" s="924"/>
      <c r="H7" s="254">
        <v>15.24</v>
      </c>
      <c r="I7" s="53">
        <v>12.4</v>
      </c>
      <c r="J7" s="72">
        <v>13.46</v>
      </c>
      <c r="K7" s="253">
        <v>227.59</v>
      </c>
      <c r="L7" s="52">
        <v>0.08</v>
      </c>
      <c r="M7" s="52">
        <v>0.12</v>
      </c>
      <c r="N7" s="53">
        <v>3.62</v>
      </c>
      <c r="O7" s="53">
        <v>40</v>
      </c>
      <c r="P7" s="72">
        <v>0.02</v>
      </c>
      <c r="Q7" s="254">
        <v>21.22</v>
      </c>
      <c r="R7" s="53">
        <v>136.01</v>
      </c>
      <c r="S7" s="53">
        <v>24.05</v>
      </c>
      <c r="T7" s="53">
        <v>1.83</v>
      </c>
      <c r="U7" s="53">
        <v>310.66000000000003</v>
      </c>
      <c r="V7" s="53">
        <v>5.0000000000000001E-3</v>
      </c>
      <c r="W7" s="53">
        <v>1E-3</v>
      </c>
      <c r="X7" s="72">
        <v>7.0000000000000007E-2</v>
      </c>
    </row>
    <row r="8" spans="1:24" s="36" customFormat="1" ht="26.45" customHeight="1" x14ac:dyDescent="0.25">
      <c r="A8" s="85"/>
      <c r="B8" s="168" t="s">
        <v>76</v>
      </c>
      <c r="C8" s="188">
        <v>89</v>
      </c>
      <c r="D8" s="797" t="s">
        <v>10</v>
      </c>
      <c r="E8" s="309" t="s">
        <v>183</v>
      </c>
      <c r="F8" s="610">
        <v>100</v>
      </c>
      <c r="G8" s="192"/>
      <c r="H8" s="354">
        <v>19.5</v>
      </c>
      <c r="I8" s="56">
        <v>18.23</v>
      </c>
      <c r="J8" s="73">
        <v>4.55</v>
      </c>
      <c r="K8" s="591">
        <v>260.49</v>
      </c>
      <c r="L8" s="354">
        <v>0.06</v>
      </c>
      <c r="M8" s="248">
        <v>0.14000000000000001</v>
      </c>
      <c r="N8" s="56">
        <v>1.28</v>
      </c>
      <c r="O8" s="56">
        <v>0</v>
      </c>
      <c r="P8" s="73">
        <v>0</v>
      </c>
      <c r="Q8" s="354">
        <v>20.98</v>
      </c>
      <c r="R8" s="56">
        <v>191.49</v>
      </c>
      <c r="S8" s="56">
        <v>25.45</v>
      </c>
      <c r="T8" s="56">
        <v>2.85</v>
      </c>
      <c r="U8" s="56">
        <v>345.31</v>
      </c>
      <c r="V8" s="56">
        <v>8.0000000000000002E-3</v>
      </c>
      <c r="W8" s="56">
        <v>0</v>
      </c>
      <c r="X8" s="73">
        <v>0.06</v>
      </c>
    </row>
    <row r="9" spans="1:24" s="36" customFormat="1" ht="26.45" customHeight="1" x14ac:dyDescent="0.25">
      <c r="A9" s="85"/>
      <c r="B9" s="126"/>
      <c r="C9" s="133">
        <v>53</v>
      </c>
      <c r="D9" s="685" t="s">
        <v>64</v>
      </c>
      <c r="E9" s="328" t="s">
        <v>60</v>
      </c>
      <c r="F9" s="98">
        <v>180</v>
      </c>
      <c r="G9" s="133"/>
      <c r="H9" s="75">
        <v>4.01</v>
      </c>
      <c r="I9" s="13">
        <v>5.89</v>
      </c>
      <c r="J9" s="23">
        <v>40.72</v>
      </c>
      <c r="K9" s="134">
        <v>229.79</v>
      </c>
      <c r="L9" s="75">
        <v>0.04</v>
      </c>
      <c r="M9" s="75">
        <v>0.03</v>
      </c>
      <c r="N9" s="13">
        <v>0</v>
      </c>
      <c r="O9" s="13">
        <v>20</v>
      </c>
      <c r="P9" s="43">
        <v>0.11</v>
      </c>
      <c r="Q9" s="246">
        <v>7.55</v>
      </c>
      <c r="R9" s="13">
        <v>80.81</v>
      </c>
      <c r="S9" s="33">
        <v>26.19</v>
      </c>
      <c r="T9" s="13">
        <v>0.55000000000000004</v>
      </c>
      <c r="U9" s="13">
        <v>51.93</v>
      </c>
      <c r="V9" s="13">
        <v>1E-3</v>
      </c>
      <c r="W9" s="13">
        <v>8.0000000000000002E-3</v>
      </c>
      <c r="X9" s="41">
        <v>0.03</v>
      </c>
    </row>
    <row r="10" spans="1:24" s="36" customFormat="1" ht="47.25" customHeight="1" x14ac:dyDescent="0.25">
      <c r="A10" s="85"/>
      <c r="B10" s="100"/>
      <c r="C10" s="217">
        <v>107</v>
      </c>
      <c r="D10" s="184" t="s">
        <v>18</v>
      </c>
      <c r="E10" s="223" t="s">
        <v>135</v>
      </c>
      <c r="F10" s="131">
        <v>200</v>
      </c>
      <c r="G10" s="686"/>
      <c r="H10" s="245">
        <v>1</v>
      </c>
      <c r="I10" s="15">
        <v>0.2</v>
      </c>
      <c r="J10" s="41">
        <v>20.2</v>
      </c>
      <c r="K10" s="195">
        <v>92</v>
      </c>
      <c r="L10" s="278">
        <v>0.02</v>
      </c>
      <c r="M10" s="19">
        <v>0.02</v>
      </c>
      <c r="N10" s="20">
        <v>4</v>
      </c>
      <c r="O10" s="20">
        <v>0</v>
      </c>
      <c r="P10" s="45">
        <v>0</v>
      </c>
      <c r="Q10" s="278">
        <v>14</v>
      </c>
      <c r="R10" s="20">
        <v>14</v>
      </c>
      <c r="S10" s="20">
        <v>8</v>
      </c>
      <c r="T10" s="20">
        <v>2.8</v>
      </c>
      <c r="U10" s="20">
        <v>240</v>
      </c>
      <c r="V10" s="20">
        <v>2E-3</v>
      </c>
      <c r="W10" s="20">
        <v>0</v>
      </c>
      <c r="X10" s="45">
        <v>0</v>
      </c>
    </row>
    <row r="11" spans="1:24" s="36" customFormat="1" ht="26.45" customHeight="1" x14ac:dyDescent="0.25">
      <c r="A11" s="85"/>
      <c r="B11" s="126"/>
      <c r="C11" s="134">
        <v>119</v>
      </c>
      <c r="D11" s="184" t="s">
        <v>14</v>
      </c>
      <c r="E11" s="147" t="s">
        <v>55</v>
      </c>
      <c r="F11" s="132">
        <v>20</v>
      </c>
      <c r="G11" s="132"/>
      <c r="H11" s="19">
        <v>1.52</v>
      </c>
      <c r="I11" s="20">
        <v>0.16</v>
      </c>
      <c r="J11" s="21">
        <v>9.84</v>
      </c>
      <c r="K11" s="276">
        <v>47</v>
      </c>
      <c r="L11" s="278">
        <v>0.02</v>
      </c>
      <c r="M11" s="19">
        <v>0.01</v>
      </c>
      <c r="N11" s="20">
        <v>0</v>
      </c>
      <c r="O11" s="20">
        <v>0</v>
      </c>
      <c r="P11" s="45">
        <v>0</v>
      </c>
      <c r="Q11" s="278">
        <v>4</v>
      </c>
      <c r="R11" s="20">
        <v>13</v>
      </c>
      <c r="S11" s="20">
        <v>2.8</v>
      </c>
      <c r="T11" s="20">
        <v>0.22</v>
      </c>
      <c r="U11" s="20">
        <v>18.600000000000001</v>
      </c>
      <c r="V11" s="20">
        <v>1E-3</v>
      </c>
      <c r="W11" s="20">
        <v>1E-3</v>
      </c>
      <c r="X11" s="45">
        <v>2.9</v>
      </c>
    </row>
    <row r="12" spans="1:24" s="36" customFormat="1" ht="26.45" customHeight="1" x14ac:dyDescent="0.25">
      <c r="A12" s="85"/>
      <c r="B12" s="126"/>
      <c r="C12" s="131">
        <v>120</v>
      </c>
      <c r="D12" s="184" t="s">
        <v>15</v>
      </c>
      <c r="E12" s="147" t="s">
        <v>184</v>
      </c>
      <c r="F12" s="132">
        <v>20</v>
      </c>
      <c r="G12" s="132"/>
      <c r="H12" s="19">
        <v>1.32</v>
      </c>
      <c r="I12" s="20">
        <v>0.24</v>
      </c>
      <c r="J12" s="21">
        <v>8.0399999999999991</v>
      </c>
      <c r="K12" s="276">
        <v>39.6</v>
      </c>
      <c r="L12" s="278">
        <v>0.03</v>
      </c>
      <c r="M12" s="19">
        <v>0.02</v>
      </c>
      <c r="N12" s="20">
        <v>0</v>
      </c>
      <c r="O12" s="20">
        <v>0</v>
      </c>
      <c r="P12" s="45">
        <v>0</v>
      </c>
      <c r="Q12" s="278">
        <v>5.8</v>
      </c>
      <c r="R12" s="20">
        <v>30</v>
      </c>
      <c r="S12" s="20">
        <v>9.4</v>
      </c>
      <c r="T12" s="20">
        <v>0.78</v>
      </c>
      <c r="U12" s="20">
        <v>47</v>
      </c>
      <c r="V12" s="20">
        <v>1E-3</v>
      </c>
      <c r="W12" s="20">
        <v>1E-3</v>
      </c>
      <c r="X12" s="45">
        <v>0</v>
      </c>
    </row>
    <row r="13" spans="1:24" s="36" customFormat="1" ht="26.45" customHeight="1" x14ac:dyDescent="0.25">
      <c r="A13" s="85"/>
      <c r="B13" s="167" t="s">
        <v>74</v>
      </c>
      <c r="C13" s="386"/>
      <c r="D13" s="510"/>
      <c r="E13" s="310" t="s">
        <v>20</v>
      </c>
      <c r="F13" s="301">
        <f>F6+F7+F9+F10+F11+F12</f>
        <v>620</v>
      </c>
      <c r="G13" s="412"/>
      <c r="H13" s="207">
        <f t="shared" ref="H13:X13" si="0">H6+H7+H9+H10+H11+H12</f>
        <v>24.95</v>
      </c>
      <c r="I13" s="22">
        <f t="shared" si="0"/>
        <v>26.009999999999998</v>
      </c>
      <c r="J13" s="61">
        <f t="shared" si="0"/>
        <v>102.30000000000001</v>
      </c>
      <c r="K13" s="594">
        <f t="shared" si="0"/>
        <v>750.35</v>
      </c>
      <c r="L13" s="51">
        <f t="shared" si="0"/>
        <v>0.24</v>
      </c>
      <c r="M13" s="22">
        <f t="shared" si="0"/>
        <v>0.26</v>
      </c>
      <c r="N13" s="22">
        <f t="shared" si="0"/>
        <v>13.100000000000001</v>
      </c>
      <c r="O13" s="22">
        <f t="shared" si="0"/>
        <v>820</v>
      </c>
      <c r="P13" s="61">
        <f t="shared" si="0"/>
        <v>0.13</v>
      </c>
      <c r="Q13" s="207">
        <f t="shared" si="0"/>
        <v>76.649999999999991</v>
      </c>
      <c r="R13" s="22">
        <f t="shared" si="0"/>
        <v>323.40999999999997</v>
      </c>
      <c r="S13" s="22">
        <f t="shared" si="0"/>
        <v>101.14</v>
      </c>
      <c r="T13" s="22">
        <f t="shared" si="0"/>
        <v>7.08</v>
      </c>
      <c r="U13" s="22">
        <f t="shared" si="0"/>
        <v>937.81</v>
      </c>
      <c r="V13" s="22">
        <f t="shared" si="0"/>
        <v>1.4999999999999999E-2</v>
      </c>
      <c r="W13" s="22">
        <f t="shared" si="0"/>
        <v>1.2E-2</v>
      </c>
      <c r="X13" s="61">
        <f t="shared" si="0"/>
        <v>3.03</v>
      </c>
    </row>
    <row r="14" spans="1:24" s="36" customFormat="1" ht="26.45" customHeight="1" x14ac:dyDescent="0.25">
      <c r="A14" s="85"/>
      <c r="B14" s="168" t="s">
        <v>76</v>
      </c>
      <c r="C14" s="242"/>
      <c r="D14" s="791"/>
      <c r="E14" s="311" t="s">
        <v>20</v>
      </c>
      <c r="F14" s="300">
        <f>F6+F8+F9+F10+F11+F12</f>
        <v>620</v>
      </c>
      <c r="G14" s="413"/>
      <c r="H14" s="415">
        <f t="shared" ref="H14:X14" si="1">H6+H8+H9+H10+H11+H12</f>
        <v>29.209999999999997</v>
      </c>
      <c r="I14" s="62">
        <f t="shared" si="1"/>
        <v>31.84</v>
      </c>
      <c r="J14" s="416">
        <f t="shared" si="1"/>
        <v>93.390000000000015</v>
      </c>
      <c r="K14" s="593">
        <f t="shared" si="1"/>
        <v>783.25</v>
      </c>
      <c r="L14" s="63">
        <f t="shared" si="1"/>
        <v>0.21999999999999997</v>
      </c>
      <c r="M14" s="62">
        <f t="shared" si="1"/>
        <v>0.28000000000000003</v>
      </c>
      <c r="N14" s="62">
        <f t="shared" si="1"/>
        <v>10.760000000000002</v>
      </c>
      <c r="O14" s="62">
        <f t="shared" si="1"/>
        <v>780</v>
      </c>
      <c r="P14" s="416">
        <f t="shared" si="1"/>
        <v>0.11</v>
      </c>
      <c r="Q14" s="415">
        <f t="shared" si="1"/>
        <v>76.41</v>
      </c>
      <c r="R14" s="62">
        <f t="shared" si="1"/>
        <v>378.89</v>
      </c>
      <c r="S14" s="62">
        <f t="shared" si="1"/>
        <v>102.54</v>
      </c>
      <c r="T14" s="62">
        <f t="shared" si="1"/>
        <v>8.1</v>
      </c>
      <c r="U14" s="62">
        <f t="shared" si="1"/>
        <v>972.46</v>
      </c>
      <c r="V14" s="62">
        <f t="shared" si="1"/>
        <v>1.8000000000000002E-2</v>
      </c>
      <c r="W14" s="62">
        <f t="shared" si="1"/>
        <v>1.1000000000000003E-2</v>
      </c>
      <c r="X14" s="416">
        <f t="shared" si="1"/>
        <v>3.02</v>
      </c>
    </row>
    <row r="15" spans="1:24" s="36" customFormat="1" ht="26.45" customHeight="1" x14ac:dyDescent="0.25">
      <c r="A15" s="85"/>
      <c r="B15" s="167" t="s">
        <v>74</v>
      </c>
      <c r="C15" s="241"/>
      <c r="D15" s="792"/>
      <c r="E15" s="793" t="s">
        <v>21</v>
      </c>
      <c r="F15" s="375"/>
      <c r="G15" s="414"/>
      <c r="H15" s="417"/>
      <c r="I15" s="107"/>
      <c r="J15" s="108"/>
      <c r="K15" s="421">
        <f>K13/27.2</f>
        <v>27.586397058823533</v>
      </c>
      <c r="L15" s="420"/>
      <c r="M15" s="420"/>
      <c r="N15" s="107"/>
      <c r="O15" s="107"/>
      <c r="P15" s="108"/>
      <c r="Q15" s="417"/>
      <c r="R15" s="107"/>
      <c r="S15" s="107"/>
      <c r="T15" s="107"/>
      <c r="U15" s="107"/>
      <c r="V15" s="107"/>
      <c r="W15" s="107"/>
      <c r="X15" s="108"/>
    </row>
    <row r="16" spans="1:24" s="36" customFormat="1" ht="40.5" customHeight="1" thickBot="1" x14ac:dyDescent="0.3">
      <c r="A16" s="85"/>
      <c r="B16" s="463" t="s">
        <v>76</v>
      </c>
      <c r="C16" s="190"/>
      <c r="D16" s="791"/>
      <c r="E16" s="794" t="s">
        <v>21</v>
      </c>
      <c r="F16" s="374"/>
      <c r="G16" s="925"/>
      <c r="H16" s="418"/>
      <c r="I16" s="396"/>
      <c r="J16" s="397"/>
      <c r="K16" s="595">
        <f>K14/27.2</f>
        <v>28.795955882352942</v>
      </c>
      <c r="L16" s="560"/>
      <c r="M16" s="165"/>
      <c r="N16" s="165"/>
      <c r="O16" s="165"/>
      <c r="P16" s="166"/>
      <c r="Q16" s="315"/>
      <c r="R16" s="165"/>
      <c r="S16" s="165"/>
      <c r="T16" s="165"/>
      <c r="U16" s="165"/>
      <c r="V16" s="165"/>
      <c r="W16" s="165"/>
      <c r="X16" s="166"/>
    </row>
    <row r="17" spans="1:24" s="16" customFormat="1" ht="33.75" customHeight="1" x14ac:dyDescent="0.25">
      <c r="A17" s="86" t="s">
        <v>7</v>
      </c>
      <c r="B17" s="153"/>
      <c r="C17" s="136">
        <v>28</v>
      </c>
      <c r="D17" s="677" t="s">
        <v>19</v>
      </c>
      <c r="E17" s="360" t="s">
        <v>134</v>
      </c>
      <c r="F17" s="770">
        <v>100</v>
      </c>
      <c r="G17" s="749"/>
      <c r="H17" s="357">
        <v>0.8</v>
      </c>
      <c r="I17" s="48">
        <v>1</v>
      </c>
      <c r="J17" s="49">
        <v>2.6</v>
      </c>
      <c r="K17" s="599">
        <v>14</v>
      </c>
      <c r="L17" s="429">
        <v>0.03</v>
      </c>
      <c r="M17" s="562">
        <v>0.04</v>
      </c>
      <c r="N17" s="430">
        <v>10</v>
      </c>
      <c r="O17" s="430">
        <v>10</v>
      </c>
      <c r="P17" s="587">
        <v>0</v>
      </c>
      <c r="Q17" s="291">
        <v>23</v>
      </c>
      <c r="R17" s="88">
        <v>42</v>
      </c>
      <c r="S17" s="88">
        <v>14</v>
      </c>
      <c r="T17" s="286">
        <v>0.6</v>
      </c>
      <c r="U17" s="88">
        <v>196</v>
      </c>
      <c r="V17" s="88">
        <v>0</v>
      </c>
      <c r="W17" s="286">
        <v>0</v>
      </c>
      <c r="X17" s="89">
        <v>0</v>
      </c>
    </row>
    <row r="18" spans="1:24" s="36" customFormat="1" ht="33.75" customHeight="1" x14ac:dyDescent="0.25">
      <c r="A18" s="85"/>
      <c r="B18" s="132"/>
      <c r="C18" s="99">
        <v>40</v>
      </c>
      <c r="D18" s="129" t="s">
        <v>9</v>
      </c>
      <c r="E18" s="183" t="s">
        <v>105</v>
      </c>
      <c r="F18" s="231">
        <v>250</v>
      </c>
      <c r="G18" s="99"/>
      <c r="H18" s="255">
        <v>6.18</v>
      </c>
      <c r="I18" s="80">
        <v>5.87</v>
      </c>
      <c r="J18" s="214">
        <v>16.489999999999998</v>
      </c>
      <c r="K18" s="217">
        <v>143.36000000000001</v>
      </c>
      <c r="L18" s="255">
        <v>0.05</v>
      </c>
      <c r="M18" s="215">
        <v>0.06</v>
      </c>
      <c r="N18" s="80">
        <v>4.22</v>
      </c>
      <c r="O18" s="80">
        <v>170</v>
      </c>
      <c r="P18" s="214">
        <v>0</v>
      </c>
      <c r="Q18" s="255">
        <v>20.68</v>
      </c>
      <c r="R18" s="80">
        <v>76.25</v>
      </c>
      <c r="S18" s="80">
        <v>23.17</v>
      </c>
      <c r="T18" s="80">
        <v>0.93</v>
      </c>
      <c r="U18" s="80">
        <v>194.32</v>
      </c>
      <c r="V18" s="80">
        <v>3.0000000000000001E-3</v>
      </c>
      <c r="W18" s="80">
        <v>3.0000000000000001E-3</v>
      </c>
      <c r="X18" s="214">
        <v>0.05</v>
      </c>
    </row>
    <row r="19" spans="1:24" s="36" customFormat="1" ht="33.75" customHeight="1" x14ac:dyDescent="0.25">
      <c r="A19" s="92"/>
      <c r="B19" s="132"/>
      <c r="C19" s="99">
        <v>86</v>
      </c>
      <c r="D19" s="148" t="s">
        <v>10</v>
      </c>
      <c r="E19" s="289" t="s">
        <v>80</v>
      </c>
      <c r="F19" s="231">
        <v>280</v>
      </c>
      <c r="G19" s="99"/>
      <c r="H19" s="245">
        <v>23.49</v>
      </c>
      <c r="I19" s="15">
        <v>22.56</v>
      </c>
      <c r="J19" s="41">
        <v>28.5</v>
      </c>
      <c r="K19" s="195">
        <v>411.01</v>
      </c>
      <c r="L19" s="245">
        <v>0.21</v>
      </c>
      <c r="M19" s="17">
        <v>0.24</v>
      </c>
      <c r="N19" s="15">
        <v>16.12</v>
      </c>
      <c r="O19" s="15">
        <v>20</v>
      </c>
      <c r="P19" s="41">
        <v>0</v>
      </c>
      <c r="Q19" s="245">
        <v>40.43</v>
      </c>
      <c r="R19" s="15">
        <v>289.10000000000002</v>
      </c>
      <c r="S19" s="15">
        <v>63.29</v>
      </c>
      <c r="T19" s="15">
        <v>4.4400000000000004</v>
      </c>
      <c r="U19" s="15">
        <v>1203.42</v>
      </c>
      <c r="V19" s="15">
        <v>1.6E-2</v>
      </c>
      <c r="W19" s="15">
        <v>1E-3</v>
      </c>
      <c r="X19" s="41">
        <v>0.11</v>
      </c>
    </row>
    <row r="20" spans="1:24" s="16" customFormat="1" ht="43.5" customHeight="1" x14ac:dyDescent="0.25">
      <c r="A20" s="87"/>
      <c r="B20" s="131"/>
      <c r="C20" s="98">
        <v>102</v>
      </c>
      <c r="D20" s="328" t="s">
        <v>18</v>
      </c>
      <c r="E20" s="668" t="s">
        <v>81</v>
      </c>
      <c r="F20" s="379">
        <v>200</v>
      </c>
      <c r="G20" s="98"/>
      <c r="H20" s="245">
        <v>0.83</v>
      </c>
      <c r="I20" s="15">
        <v>0.04</v>
      </c>
      <c r="J20" s="41">
        <v>15.16</v>
      </c>
      <c r="K20" s="261">
        <v>64.22</v>
      </c>
      <c r="L20" s="245">
        <v>0.01</v>
      </c>
      <c r="M20" s="15">
        <v>0.03</v>
      </c>
      <c r="N20" s="15">
        <v>0.27</v>
      </c>
      <c r="O20" s="15">
        <v>60</v>
      </c>
      <c r="P20" s="41">
        <v>0</v>
      </c>
      <c r="Q20" s="17">
        <v>24.15</v>
      </c>
      <c r="R20" s="15">
        <v>21.59</v>
      </c>
      <c r="S20" s="15">
        <v>15.53</v>
      </c>
      <c r="T20" s="15">
        <v>0.49</v>
      </c>
      <c r="U20" s="15">
        <v>242.47</v>
      </c>
      <c r="V20" s="15">
        <v>1E-3</v>
      </c>
      <c r="W20" s="15">
        <v>0</v>
      </c>
      <c r="X20" s="41">
        <v>0.01</v>
      </c>
    </row>
    <row r="21" spans="1:24" s="16" customFormat="1" ht="33.75" customHeight="1" x14ac:dyDescent="0.25">
      <c r="A21" s="87"/>
      <c r="B21" s="131"/>
      <c r="C21" s="100">
        <v>119</v>
      </c>
      <c r="D21" s="147" t="s">
        <v>14</v>
      </c>
      <c r="E21" s="184" t="s">
        <v>55</v>
      </c>
      <c r="F21" s="132">
        <v>45</v>
      </c>
      <c r="G21" s="394"/>
      <c r="H21" s="278">
        <v>3.42</v>
      </c>
      <c r="I21" s="20">
        <v>0.36</v>
      </c>
      <c r="J21" s="45">
        <v>22.14</v>
      </c>
      <c r="K21" s="277">
        <v>105.75</v>
      </c>
      <c r="L21" s="278">
        <v>0.05</v>
      </c>
      <c r="M21" s="19">
        <v>0.01</v>
      </c>
      <c r="N21" s="20">
        <v>0</v>
      </c>
      <c r="O21" s="20">
        <v>0</v>
      </c>
      <c r="P21" s="45">
        <v>0</v>
      </c>
      <c r="Q21" s="19">
        <v>9</v>
      </c>
      <c r="R21" s="20">
        <v>29.25</v>
      </c>
      <c r="S21" s="20">
        <v>6.3</v>
      </c>
      <c r="T21" s="20">
        <v>0.5</v>
      </c>
      <c r="U21" s="20">
        <v>41.85</v>
      </c>
      <c r="V21" s="20">
        <v>1E-3</v>
      </c>
      <c r="W21" s="20">
        <v>3.0000000000000001E-3</v>
      </c>
      <c r="X21" s="45">
        <v>6.53</v>
      </c>
    </row>
    <row r="22" spans="1:24" s="16" customFormat="1" ht="33.75" customHeight="1" x14ac:dyDescent="0.25">
      <c r="A22" s="87"/>
      <c r="B22" s="131"/>
      <c r="C22" s="126">
        <v>120</v>
      </c>
      <c r="D22" s="147" t="s">
        <v>15</v>
      </c>
      <c r="E22" s="184" t="s">
        <v>47</v>
      </c>
      <c r="F22" s="132">
        <v>25</v>
      </c>
      <c r="G22" s="394"/>
      <c r="H22" s="278">
        <v>1.65</v>
      </c>
      <c r="I22" s="20">
        <v>0.3</v>
      </c>
      <c r="J22" s="45">
        <v>10.050000000000001</v>
      </c>
      <c r="K22" s="277">
        <v>49.5</v>
      </c>
      <c r="L22" s="278">
        <v>0.04</v>
      </c>
      <c r="M22" s="19">
        <v>0.02</v>
      </c>
      <c r="N22" s="20">
        <v>0</v>
      </c>
      <c r="O22" s="20">
        <v>0</v>
      </c>
      <c r="P22" s="45">
        <v>0</v>
      </c>
      <c r="Q22" s="19">
        <v>7.25</v>
      </c>
      <c r="R22" s="20">
        <v>37.5</v>
      </c>
      <c r="S22" s="20">
        <v>11.75</v>
      </c>
      <c r="T22" s="20">
        <v>0.98</v>
      </c>
      <c r="U22" s="20">
        <v>58.75</v>
      </c>
      <c r="V22" s="20">
        <v>1E-3</v>
      </c>
      <c r="W22" s="20">
        <v>1E-3</v>
      </c>
      <c r="X22" s="45">
        <v>0</v>
      </c>
    </row>
    <row r="23" spans="1:24" s="36" customFormat="1" ht="33.75" customHeight="1" x14ac:dyDescent="0.25">
      <c r="A23" s="92"/>
      <c r="B23" s="132"/>
      <c r="C23" s="99"/>
      <c r="D23" s="148"/>
      <c r="E23" s="304" t="s">
        <v>20</v>
      </c>
      <c r="F23" s="273">
        <f>SUM(F17:F22)</f>
        <v>900</v>
      </c>
      <c r="G23" s="99"/>
      <c r="H23" s="278">
        <f>H17+H18+H19+H20+H21+H22</f>
        <v>36.369999999999997</v>
      </c>
      <c r="I23" s="20">
        <f t="shared" ref="I23:X23" si="2">I17+I18+I19+I20+I21+I22</f>
        <v>30.13</v>
      </c>
      <c r="J23" s="45">
        <f t="shared" si="2"/>
        <v>94.94</v>
      </c>
      <c r="K23" s="228">
        <f>K17+K18+K19+K20+K21+K22</f>
        <v>787.84</v>
      </c>
      <c r="L23" s="278">
        <f t="shared" si="2"/>
        <v>0.38999999999999996</v>
      </c>
      <c r="M23" s="20">
        <f t="shared" si="2"/>
        <v>0.4</v>
      </c>
      <c r="N23" s="20">
        <f t="shared" si="2"/>
        <v>30.61</v>
      </c>
      <c r="O23" s="20">
        <f t="shared" si="2"/>
        <v>260</v>
      </c>
      <c r="P23" s="45">
        <f t="shared" si="2"/>
        <v>0</v>
      </c>
      <c r="Q23" s="278">
        <f t="shared" si="2"/>
        <v>124.50999999999999</v>
      </c>
      <c r="R23" s="20">
        <f t="shared" si="2"/>
        <v>495.69</v>
      </c>
      <c r="S23" s="20">
        <f t="shared" si="2"/>
        <v>134.04000000000002</v>
      </c>
      <c r="T23" s="20">
        <f t="shared" si="2"/>
        <v>7.9400000000000013</v>
      </c>
      <c r="U23" s="20">
        <f t="shared" si="2"/>
        <v>1936.81</v>
      </c>
      <c r="V23" s="20">
        <f t="shared" si="2"/>
        <v>2.2000000000000002E-2</v>
      </c>
      <c r="W23" s="20">
        <f t="shared" si="2"/>
        <v>8.0000000000000002E-3</v>
      </c>
      <c r="X23" s="45">
        <f t="shared" si="2"/>
        <v>6.7</v>
      </c>
    </row>
    <row r="24" spans="1:24" s="36" customFormat="1" ht="33.75" customHeight="1" thickBot="1" x14ac:dyDescent="0.3">
      <c r="A24" s="114"/>
      <c r="B24" s="135"/>
      <c r="C24" s="264"/>
      <c r="D24" s="659"/>
      <c r="E24" s="753" t="s">
        <v>21</v>
      </c>
      <c r="F24" s="135"/>
      <c r="G24" s="212"/>
      <c r="H24" s="210"/>
      <c r="I24" s="50"/>
      <c r="J24" s="115"/>
      <c r="K24" s="382">
        <f>K23/27.2</f>
        <v>28.964705882352945</v>
      </c>
      <c r="L24" s="210"/>
      <c r="M24" s="154"/>
      <c r="N24" s="50"/>
      <c r="O24" s="50"/>
      <c r="P24" s="115"/>
      <c r="Q24" s="210"/>
      <c r="R24" s="50"/>
      <c r="S24" s="50"/>
      <c r="T24" s="50"/>
      <c r="U24" s="50"/>
      <c r="V24" s="50"/>
      <c r="W24" s="50"/>
      <c r="X24" s="115"/>
    </row>
    <row r="25" spans="1:24" x14ac:dyDescent="0.25">
      <c r="A25" s="2"/>
      <c r="C25" s="4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  <c r="O25" s="2"/>
    </row>
    <row r="26" spans="1:24" ht="18.75" x14ac:dyDescent="0.25">
      <c r="D26" s="11"/>
      <c r="E26" s="25"/>
      <c r="F26" s="26"/>
      <c r="G26" s="11"/>
      <c r="H26" s="11"/>
      <c r="I26" s="11"/>
      <c r="J26" s="11"/>
    </row>
    <row r="27" spans="1:24" ht="18.75" x14ac:dyDescent="0.25">
      <c r="A27" s="626" t="s">
        <v>66</v>
      </c>
      <c r="B27" s="889"/>
      <c r="C27" s="627"/>
      <c r="D27" s="628"/>
      <c r="E27" s="25"/>
      <c r="F27" s="26"/>
      <c r="G27" s="11"/>
      <c r="H27" s="11"/>
      <c r="I27" s="11"/>
      <c r="J27" s="11"/>
    </row>
    <row r="28" spans="1:24" ht="18.75" x14ac:dyDescent="0.25">
      <c r="A28" s="629" t="s">
        <v>67</v>
      </c>
      <c r="B28" s="890"/>
      <c r="C28" s="500"/>
      <c r="D28" s="500"/>
      <c r="E28" s="25"/>
      <c r="F28" s="26"/>
      <c r="G28" s="11"/>
      <c r="H28" s="11"/>
      <c r="I28" s="11"/>
      <c r="J28" s="11"/>
    </row>
    <row r="29" spans="1:24" x14ac:dyDescent="0.25">
      <c r="D29" s="11"/>
      <c r="E29" s="11"/>
      <c r="F29" s="11"/>
      <c r="G29" s="11"/>
      <c r="H29" s="11"/>
      <c r="I29" s="11"/>
      <c r="J29" s="11"/>
    </row>
    <row r="30" spans="1:24" x14ac:dyDescent="0.25">
      <c r="D30" s="11"/>
      <c r="E30" s="11"/>
      <c r="F30" s="11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8"/>
  <sheetViews>
    <sheetView zoomScale="70" zoomScaleNormal="70" workbookViewId="0">
      <selection activeCell="E18" sqref="E18"/>
    </sheetView>
  </sheetViews>
  <sheetFormatPr defaultRowHeight="15" x14ac:dyDescent="0.25"/>
  <cols>
    <col min="1" max="1" width="16.85546875" customWidth="1"/>
    <col min="2" max="2" width="16.85546875" style="878" customWidth="1"/>
    <col min="3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3" width="11.28515625" customWidth="1"/>
    <col min="17" max="17" width="9.140625" customWidth="1"/>
  </cols>
  <sheetData>
    <row r="2" spans="1:24" ht="23.25" x14ac:dyDescent="0.35">
      <c r="A2" s="6" t="s">
        <v>1</v>
      </c>
      <c r="B2" s="877"/>
      <c r="C2" s="7"/>
      <c r="D2" s="6" t="s">
        <v>3</v>
      </c>
      <c r="E2" s="6"/>
      <c r="F2" s="8" t="s">
        <v>2</v>
      </c>
      <c r="G2" s="7">
        <v>12</v>
      </c>
      <c r="H2" s="6"/>
      <c r="K2" s="8"/>
      <c r="L2" s="7"/>
      <c r="M2" s="7"/>
      <c r="N2" s="1"/>
      <c r="O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24" s="16" customFormat="1" ht="21.75" customHeight="1" thickBot="1" x14ac:dyDescent="0.3">
      <c r="A4" s="82"/>
      <c r="B4" s="319"/>
      <c r="C4" s="741" t="s">
        <v>39</v>
      </c>
      <c r="D4" s="670"/>
      <c r="E4" s="671"/>
      <c r="F4" s="741"/>
      <c r="G4" s="739"/>
      <c r="H4" s="846" t="s">
        <v>22</v>
      </c>
      <c r="I4" s="847"/>
      <c r="J4" s="848"/>
      <c r="K4" s="672" t="s">
        <v>23</v>
      </c>
      <c r="L4" s="1057" t="s">
        <v>24</v>
      </c>
      <c r="M4" s="1058"/>
      <c r="N4" s="1059"/>
      <c r="O4" s="1059"/>
      <c r="P4" s="1060"/>
      <c r="Q4" s="1064" t="s">
        <v>25</v>
      </c>
      <c r="R4" s="1065"/>
      <c r="S4" s="1065"/>
      <c r="T4" s="1065"/>
      <c r="U4" s="1065"/>
      <c r="V4" s="1065"/>
      <c r="W4" s="1065"/>
      <c r="X4" s="1066"/>
    </row>
    <row r="5" spans="1:24" s="16" customFormat="1" ht="28.5" customHeight="1" thickBot="1" x14ac:dyDescent="0.3">
      <c r="A5" s="83" t="s">
        <v>0</v>
      </c>
      <c r="B5" s="899"/>
      <c r="C5" s="103" t="s">
        <v>40</v>
      </c>
      <c r="D5" s="674" t="s">
        <v>41</v>
      </c>
      <c r="E5" s="103" t="s">
        <v>38</v>
      </c>
      <c r="F5" s="103" t="s">
        <v>26</v>
      </c>
      <c r="G5" s="97" t="s">
        <v>37</v>
      </c>
      <c r="H5" s="124" t="s">
        <v>27</v>
      </c>
      <c r="I5" s="568" t="s">
        <v>28</v>
      </c>
      <c r="J5" s="492" t="s">
        <v>29</v>
      </c>
      <c r="K5" s="675" t="s">
        <v>30</v>
      </c>
      <c r="L5" s="368" t="s">
        <v>31</v>
      </c>
      <c r="M5" s="368" t="s">
        <v>129</v>
      </c>
      <c r="N5" s="368" t="s">
        <v>32</v>
      </c>
      <c r="O5" s="567" t="s">
        <v>131</v>
      </c>
      <c r="P5" s="368" t="s">
        <v>130</v>
      </c>
      <c r="Q5" s="368" t="s">
        <v>33</v>
      </c>
      <c r="R5" s="368" t="s">
        <v>34</v>
      </c>
      <c r="S5" s="368" t="s">
        <v>35</v>
      </c>
      <c r="T5" s="368" t="s">
        <v>36</v>
      </c>
      <c r="U5" s="368" t="s">
        <v>125</v>
      </c>
      <c r="V5" s="368" t="s">
        <v>126</v>
      </c>
      <c r="W5" s="368" t="s">
        <v>127</v>
      </c>
      <c r="X5" s="568" t="s">
        <v>128</v>
      </c>
    </row>
    <row r="6" spans="1:24" s="16" customFormat="1" ht="26.45" customHeight="1" x14ac:dyDescent="0.25">
      <c r="A6" s="143" t="s">
        <v>6</v>
      </c>
      <c r="B6" s="136"/>
      <c r="C6" s="367">
        <v>25</v>
      </c>
      <c r="D6" s="387" t="s">
        <v>19</v>
      </c>
      <c r="E6" s="796" t="s">
        <v>50</v>
      </c>
      <c r="F6" s="280">
        <v>150</v>
      </c>
      <c r="G6" s="229"/>
      <c r="H6" s="46">
        <v>0.6</v>
      </c>
      <c r="I6" s="37">
        <v>0.45</v>
      </c>
      <c r="J6" s="47">
        <v>15.45</v>
      </c>
      <c r="K6" s="227">
        <v>70.5</v>
      </c>
      <c r="L6" s="15">
        <v>0.03</v>
      </c>
      <c r="M6" s="15">
        <v>0.05</v>
      </c>
      <c r="N6" s="15">
        <v>7.5</v>
      </c>
      <c r="O6" s="15">
        <v>0</v>
      </c>
      <c r="P6" s="18">
        <v>0</v>
      </c>
      <c r="Q6" s="271">
        <v>28.5</v>
      </c>
      <c r="R6" s="39">
        <v>24</v>
      </c>
      <c r="S6" s="39">
        <v>18</v>
      </c>
      <c r="T6" s="39">
        <v>0</v>
      </c>
      <c r="U6" s="39">
        <v>232.5</v>
      </c>
      <c r="V6" s="39">
        <v>1E-3</v>
      </c>
      <c r="W6" s="39">
        <v>0</v>
      </c>
      <c r="X6" s="40">
        <v>0.01</v>
      </c>
    </row>
    <row r="7" spans="1:24" s="36" customFormat="1" ht="26.45" customHeight="1" x14ac:dyDescent="0.25">
      <c r="A7" s="141"/>
      <c r="B7" s="132"/>
      <c r="C7" s="146">
        <v>227</v>
      </c>
      <c r="D7" s="266" t="s">
        <v>62</v>
      </c>
      <c r="E7" s="289" t="s">
        <v>164</v>
      </c>
      <c r="F7" s="171">
        <v>200</v>
      </c>
      <c r="G7" s="148"/>
      <c r="H7" s="17">
        <v>31.28</v>
      </c>
      <c r="I7" s="15">
        <v>15.73</v>
      </c>
      <c r="J7" s="18">
        <v>56.69</v>
      </c>
      <c r="K7" s="195">
        <v>496.53</v>
      </c>
      <c r="L7" s="245">
        <v>0.11</v>
      </c>
      <c r="M7" s="17">
        <v>0.45</v>
      </c>
      <c r="N7" s="15">
        <v>0.6</v>
      </c>
      <c r="O7" s="15">
        <v>80</v>
      </c>
      <c r="P7" s="41">
        <v>0.35</v>
      </c>
      <c r="Q7" s="245">
        <v>315.97000000000003</v>
      </c>
      <c r="R7" s="15">
        <v>373.81</v>
      </c>
      <c r="S7" s="15">
        <v>49.05</v>
      </c>
      <c r="T7" s="15">
        <v>1.47</v>
      </c>
      <c r="U7" s="15">
        <v>273.39999999999998</v>
      </c>
      <c r="V7" s="15">
        <v>1.0999999999999999E-2</v>
      </c>
      <c r="W7" s="15">
        <v>3.5999999999999997E-2</v>
      </c>
      <c r="X7" s="41">
        <v>7.0000000000000007E-2</v>
      </c>
    </row>
    <row r="8" spans="1:24" s="36" customFormat="1" ht="26.45" customHeight="1" x14ac:dyDescent="0.25">
      <c r="A8" s="141"/>
      <c r="B8" s="132"/>
      <c r="C8" s="99">
        <v>113</v>
      </c>
      <c r="D8" s="148" t="s">
        <v>5</v>
      </c>
      <c r="E8" s="289" t="s">
        <v>11</v>
      </c>
      <c r="F8" s="433">
        <v>200</v>
      </c>
      <c r="G8" s="132"/>
      <c r="H8" s="17">
        <v>0.04</v>
      </c>
      <c r="I8" s="15">
        <v>0</v>
      </c>
      <c r="J8" s="18">
        <v>7.4</v>
      </c>
      <c r="K8" s="195">
        <v>30.26</v>
      </c>
      <c r="L8" s="245">
        <v>0</v>
      </c>
      <c r="M8" s="17">
        <v>0</v>
      </c>
      <c r="N8" s="15">
        <v>0.8</v>
      </c>
      <c r="O8" s="15">
        <v>0</v>
      </c>
      <c r="P8" s="41">
        <v>0</v>
      </c>
      <c r="Q8" s="245">
        <v>2.02</v>
      </c>
      <c r="R8" s="15">
        <v>0.99</v>
      </c>
      <c r="S8" s="15">
        <v>0.55000000000000004</v>
      </c>
      <c r="T8" s="15">
        <v>0.05</v>
      </c>
      <c r="U8" s="15">
        <v>7.05</v>
      </c>
      <c r="V8" s="15">
        <v>0</v>
      </c>
      <c r="W8" s="15">
        <v>0</v>
      </c>
      <c r="X8" s="41">
        <v>0</v>
      </c>
    </row>
    <row r="9" spans="1:24" s="36" customFormat="1" ht="40.5" customHeight="1" x14ac:dyDescent="0.25">
      <c r="A9" s="141"/>
      <c r="B9" s="132"/>
      <c r="C9" s="100">
        <v>121</v>
      </c>
      <c r="D9" s="147" t="s">
        <v>14</v>
      </c>
      <c r="E9" s="175" t="s">
        <v>51</v>
      </c>
      <c r="F9" s="202">
        <v>30</v>
      </c>
      <c r="G9" s="131"/>
      <c r="H9" s="17">
        <v>2.25</v>
      </c>
      <c r="I9" s="15">
        <v>0.87</v>
      </c>
      <c r="J9" s="18">
        <v>14.94</v>
      </c>
      <c r="K9" s="195">
        <v>78.599999999999994</v>
      </c>
      <c r="L9" s="245">
        <v>0.03</v>
      </c>
      <c r="M9" s="17">
        <v>0.01</v>
      </c>
      <c r="N9" s="15">
        <v>0</v>
      </c>
      <c r="O9" s="15">
        <v>0</v>
      </c>
      <c r="P9" s="41">
        <v>0</v>
      </c>
      <c r="Q9" s="245">
        <v>5.7</v>
      </c>
      <c r="R9" s="15">
        <v>19.5</v>
      </c>
      <c r="S9" s="15">
        <v>3.9</v>
      </c>
      <c r="T9" s="15">
        <v>0.36</v>
      </c>
      <c r="U9" s="15">
        <v>27.6</v>
      </c>
      <c r="V9" s="15">
        <v>0</v>
      </c>
      <c r="W9" s="15">
        <v>0</v>
      </c>
      <c r="X9" s="41">
        <v>0</v>
      </c>
    </row>
    <row r="10" spans="1:24" s="36" customFormat="1" ht="23.25" customHeight="1" x14ac:dyDescent="0.25">
      <c r="A10" s="141"/>
      <c r="B10" s="132"/>
      <c r="C10" s="99"/>
      <c r="D10" s="148"/>
      <c r="E10" s="304" t="s">
        <v>20</v>
      </c>
      <c r="F10" s="275">
        <v>580</v>
      </c>
      <c r="G10" s="132"/>
      <c r="H10" s="35">
        <v>34.17</v>
      </c>
      <c r="I10" s="34">
        <v>17.05</v>
      </c>
      <c r="J10" s="272">
        <v>94.48</v>
      </c>
      <c r="K10" s="273">
        <v>675.89</v>
      </c>
      <c r="L10" s="208">
        <v>0.17</v>
      </c>
      <c r="M10" s="34">
        <v>0.51</v>
      </c>
      <c r="N10" s="34">
        <v>8.9</v>
      </c>
      <c r="O10" s="34">
        <v>80</v>
      </c>
      <c r="P10" s="67">
        <v>0.35</v>
      </c>
      <c r="Q10" s="208">
        <v>352.19</v>
      </c>
      <c r="R10" s="34">
        <v>418.3</v>
      </c>
      <c r="S10" s="34">
        <v>71.5</v>
      </c>
      <c r="T10" s="34">
        <v>1.88</v>
      </c>
      <c r="U10" s="34">
        <v>540.54999999999995</v>
      </c>
      <c r="V10" s="34">
        <v>1.2E-2</v>
      </c>
      <c r="W10" s="34">
        <v>3.5999999999999997E-2</v>
      </c>
      <c r="X10" s="67">
        <v>0.08</v>
      </c>
    </row>
    <row r="11" spans="1:24" s="36" customFormat="1" ht="23.25" customHeight="1" thickBot="1" x14ac:dyDescent="0.3">
      <c r="A11" s="141"/>
      <c r="B11" s="137"/>
      <c r="C11" s="99"/>
      <c r="D11" s="148"/>
      <c r="E11" s="304" t="s">
        <v>21</v>
      </c>
      <c r="F11" s="171"/>
      <c r="G11" s="132"/>
      <c r="H11" s="154"/>
      <c r="I11" s="50"/>
      <c r="J11" s="125"/>
      <c r="K11" s="201">
        <v>24.848897058823528</v>
      </c>
      <c r="L11" s="210"/>
      <c r="M11" s="154"/>
      <c r="N11" s="50"/>
      <c r="O11" s="50"/>
      <c r="P11" s="115"/>
      <c r="Q11" s="210"/>
      <c r="R11" s="50"/>
      <c r="S11" s="50"/>
      <c r="T11" s="50"/>
      <c r="U11" s="50"/>
      <c r="V11" s="50"/>
      <c r="W11" s="50"/>
      <c r="X11" s="115"/>
    </row>
    <row r="12" spans="1:24" s="16" customFormat="1" ht="33.75" customHeight="1" x14ac:dyDescent="0.25">
      <c r="A12" s="640" t="s">
        <v>7</v>
      </c>
      <c r="B12" s="153"/>
      <c r="C12" s="542">
        <v>9</v>
      </c>
      <c r="D12" s="776" t="s">
        <v>19</v>
      </c>
      <c r="E12" s="667" t="s">
        <v>93</v>
      </c>
      <c r="F12" s="783">
        <v>100</v>
      </c>
      <c r="G12" s="288"/>
      <c r="H12" s="271">
        <v>2.16</v>
      </c>
      <c r="I12" s="39">
        <v>7.11</v>
      </c>
      <c r="J12" s="40">
        <v>11.61</v>
      </c>
      <c r="K12" s="324">
        <v>121.24</v>
      </c>
      <c r="L12" s="271">
        <v>0.04</v>
      </c>
      <c r="M12" s="39">
        <v>0.05</v>
      </c>
      <c r="N12" s="39">
        <v>7.46</v>
      </c>
      <c r="O12" s="39">
        <v>50</v>
      </c>
      <c r="P12" s="40">
        <v>0</v>
      </c>
      <c r="Q12" s="38">
        <v>29.26</v>
      </c>
      <c r="R12" s="39">
        <v>45.16</v>
      </c>
      <c r="S12" s="39">
        <v>23.95</v>
      </c>
      <c r="T12" s="39">
        <v>1.33</v>
      </c>
      <c r="U12" s="39">
        <v>342.58</v>
      </c>
      <c r="V12" s="39">
        <v>6.0000000000000001E-3</v>
      </c>
      <c r="W12" s="39">
        <v>2E-3</v>
      </c>
      <c r="X12" s="40">
        <v>0.01</v>
      </c>
    </row>
    <row r="13" spans="1:24" s="16" customFormat="1" ht="33.75" customHeight="1" x14ac:dyDescent="0.25">
      <c r="A13" s="141"/>
      <c r="B13" s="132"/>
      <c r="C13" s="146">
        <v>41</v>
      </c>
      <c r="D13" s="148" t="s">
        <v>9</v>
      </c>
      <c r="E13" s="289" t="s">
        <v>84</v>
      </c>
      <c r="F13" s="231">
        <v>250</v>
      </c>
      <c r="G13" s="394"/>
      <c r="H13" s="255">
        <v>8.33</v>
      </c>
      <c r="I13" s="80">
        <v>6.89</v>
      </c>
      <c r="J13" s="214">
        <v>10.94</v>
      </c>
      <c r="K13" s="392">
        <v>139.47</v>
      </c>
      <c r="L13" s="255">
        <v>0.09</v>
      </c>
      <c r="M13" s="215">
        <v>0.08</v>
      </c>
      <c r="N13" s="80">
        <v>3.44</v>
      </c>
      <c r="O13" s="80">
        <v>140</v>
      </c>
      <c r="P13" s="214">
        <v>0</v>
      </c>
      <c r="Q13" s="215">
        <v>28.67</v>
      </c>
      <c r="R13" s="80">
        <v>122.21</v>
      </c>
      <c r="S13" s="80">
        <v>27.63</v>
      </c>
      <c r="T13" s="80">
        <v>1.73</v>
      </c>
      <c r="U13" s="80">
        <v>374.73</v>
      </c>
      <c r="V13" s="80">
        <v>5.0000000000000001E-3</v>
      </c>
      <c r="W13" s="80">
        <v>2E-3</v>
      </c>
      <c r="X13" s="214">
        <v>0.04</v>
      </c>
    </row>
    <row r="14" spans="1:24" s="36" customFormat="1" ht="33.75" customHeight="1" x14ac:dyDescent="0.25">
      <c r="A14" s="105"/>
      <c r="B14" s="132"/>
      <c r="C14" s="543">
        <v>81</v>
      </c>
      <c r="D14" s="328" t="s">
        <v>10</v>
      </c>
      <c r="E14" s="668" t="s">
        <v>73</v>
      </c>
      <c r="F14" s="379">
        <v>100</v>
      </c>
      <c r="G14" s="98"/>
      <c r="H14" s="245">
        <v>26.45</v>
      </c>
      <c r="I14" s="15">
        <v>22.03</v>
      </c>
      <c r="J14" s="41">
        <v>0.8</v>
      </c>
      <c r="K14" s="260">
        <v>305.07</v>
      </c>
      <c r="L14" s="245">
        <v>0.1</v>
      </c>
      <c r="M14" s="17">
        <v>0.18</v>
      </c>
      <c r="N14" s="15">
        <v>1.21</v>
      </c>
      <c r="O14" s="15">
        <v>40</v>
      </c>
      <c r="P14" s="41">
        <v>0.01</v>
      </c>
      <c r="Q14" s="17">
        <v>22.56</v>
      </c>
      <c r="R14" s="15">
        <v>210.9</v>
      </c>
      <c r="S14" s="15">
        <v>25.17</v>
      </c>
      <c r="T14" s="15">
        <v>1.71</v>
      </c>
      <c r="U14" s="15">
        <v>297.27999999999997</v>
      </c>
      <c r="V14" s="15">
        <v>6.0000000000000001E-3</v>
      </c>
      <c r="W14" s="15">
        <v>0</v>
      </c>
      <c r="X14" s="41">
        <v>0.17</v>
      </c>
    </row>
    <row r="15" spans="1:24" s="16" customFormat="1" ht="33.75" customHeight="1" x14ac:dyDescent="0.25">
      <c r="A15" s="105"/>
      <c r="B15" s="132"/>
      <c r="C15" s="146">
        <v>124</v>
      </c>
      <c r="D15" s="148" t="s">
        <v>87</v>
      </c>
      <c r="E15" s="289" t="s">
        <v>85</v>
      </c>
      <c r="F15" s="231">
        <v>180</v>
      </c>
      <c r="G15" s="394"/>
      <c r="H15" s="255">
        <v>4.72</v>
      </c>
      <c r="I15" s="80">
        <v>5.08</v>
      </c>
      <c r="J15" s="214">
        <v>26.21</v>
      </c>
      <c r="K15" s="392">
        <v>168.66</v>
      </c>
      <c r="L15" s="255">
        <v>0.13</v>
      </c>
      <c r="M15" s="215">
        <v>0.02</v>
      </c>
      <c r="N15" s="80">
        <v>0</v>
      </c>
      <c r="O15" s="80">
        <v>20</v>
      </c>
      <c r="P15" s="214">
        <v>0.08</v>
      </c>
      <c r="Q15" s="215">
        <v>13.09</v>
      </c>
      <c r="R15" s="80">
        <v>89.45</v>
      </c>
      <c r="S15" s="80">
        <v>31.29</v>
      </c>
      <c r="T15" s="80">
        <v>1.04</v>
      </c>
      <c r="U15" s="80">
        <v>77.19</v>
      </c>
      <c r="V15" s="80">
        <v>2E-3</v>
      </c>
      <c r="W15" s="80">
        <v>1E-3</v>
      </c>
      <c r="X15" s="214">
        <v>0.01</v>
      </c>
    </row>
    <row r="16" spans="1:24" s="16" customFormat="1" ht="33.75" customHeight="1" x14ac:dyDescent="0.25">
      <c r="A16" s="105"/>
      <c r="B16" s="132"/>
      <c r="C16" s="785">
        <v>100</v>
      </c>
      <c r="D16" s="148" t="s">
        <v>88</v>
      </c>
      <c r="E16" s="216" t="s">
        <v>86</v>
      </c>
      <c r="F16" s="132">
        <v>200</v>
      </c>
      <c r="G16" s="394"/>
      <c r="H16" s="278">
        <v>0.15</v>
      </c>
      <c r="I16" s="20">
        <v>0.04</v>
      </c>
      <c r="J16" s="45">
        <v>12.83</v>
      </c>
      <c r="K16" s="277">
        <v>52.45</v>
      </c>
      <c r="L16" s="245">
        <v>0</v>
      </c>
      <c r="M16" s="17">
        <v>0</v>
      </c>
      <c r="N16" s="15">
        <v>1.2</v>
      </c>
      <c r="O16" s="15">
        <v>0</v>
      </c>
      <c r="P16" s="41">
        <v>0</v>
      </c>
      <c r="Q16" s="17">
        <v>6.83</v>
      </c>
      <c r="R16" s="15">
        <v>5.22</v>
      </c>
      <c r="S16" s="15">
        <v>4.5199999999999996</v>
      </c>
      <c r="T16" s="15">
        <v>0.12</v>
      </c>
      <c r="U16" s="15">
        <v>42.79</v>
      </c>
      <c r="V16" s="15">
        <v>0</v>
      </c>
      <c r="W16" s="15">
        <v>0.02</v>
      </c>
      <c r="X16" s="41">
        <v>0</v>
      </c>
    </row>
    <row r="17" spans="1:24" s="16" customFormat="1" ht="33.75" customHeight="1" x14ac:dyDescent="0.25">
      <c r="A17" s="105"/>
      <c r="B17" s="132"/>
      <c r="C17" s="785">
        <v>119</v>
      </c>
      <c r="D17" s="148" t="s">
        <v>14</v>
      </c>
      <c r="E17" s="216" t="s">
        <v>55</v>
      </c>
      <c r="F17" s="132">
        <v>20</v>
      </c>
      <c r="G17" s="132"/>
      <c r="H17" s="19">
        <v>1.52</v>
      </c>
      <c r="I17" s="20">
        <v>0.16</v>
      </c>
      <c r="J17" s="21">
        <v>9.84</v>
      </c>
      <c r="K17" s="276">
        <v>47</v>
      </c>
      <c r="L17" s="278">
        <v>0.02</v>
      </c>
      <c r="M17" s="19">
        <v>0.01</v>
      </c>
      <c r="N17" s="20">
        <v>0</v>
      </c>
      <c r="O17" s="20">
        <v>0</v>
      </c>
      <c r="P17" s="45">
        <v>0</v>
      </c>
      <c r="Q17" s="278">
        <v>4</v>
      </c>
      <c r="R17" s="20">
        <v>13</v>
      </c>
      <c r="S17" s="20">
        <v>2.8</v>
      </c>
      <c r="T17" s="20">
        <v>0.22</v>
      </c>
      <c r="U17" s="20">
        <v>18.600000000000001</v>
      </c>
      <c r="V17" s="20">
        <v>1E-3</v>
      </c>
      <c r="W17" s="20">
        <v>1E-3</v>
      </c>
      <c r="X17" s="45">
        <v>2.9</v>
      </c>
    </row>
    <row r="18" spans="1:24" s="16" customFormat="1" ht="33.75" customHeight="1" x14ac:dyDescent="0.25">
      <c r="A18" s="105"/>
      <c r="B18" s="132"/>
      <c r="C18" s="146">
        <v>120</v>
      </c>
      <c r="D18" s="148" t="s">
        <v>15</v>
      </c>
      <c r="E18" s="216" t="s">
        <v>47</v>
      </c>
      <c r="F18" s="132">
        <v>20</v>
      </c>
      <c r="G18" s="132"/>
      <c r="H18" s="19">
        <v>1.32</v>
      </c>
      <c r="I18" s="20">
        <v>0.24</v>
      </c>
      <c r="J18" s="21">
        <v>8.0399999999999991</v>
      </c>
      <c r="K18" s="276">
        <v>39.6</v>
      </c>
      <c r="L18" s="278">
        <v>0.03</v>
      </c>
      <c r="M18" s="19">
        <v>0.02</v>
      </c>
      <c r="N18" s="20">
        <v>0</v>
      </c>
      <c r="O18" s="20">
        <v>0</v>
      </c>
      <c r="P18" s="45">
        <v>0</v>
      </c>
      <c r="Q18" s="278">
        <v>5.8</v>
      </c>
      <c r="R18" s="20">
        <v>30</v>
      </c>
      <c r="S18" s="20">
        <v>9.4</v>
      </c>
      <c r="T18" s="20">
        <v>0.78</v>
      </c>
      <c r="U18" s="20">
        <v>47</v>
      </c>
      <c r="V18" s="20">
        <v>1E-3</v>
      </c>
      <c r="W18" s="20">
        <v>1E-3</v>
      </c>
      <c r="X18" s="45">
        <v>0</v>
      </c>
    </row>
    <row r="19" spans="1:24" s="16" customFormat="1" ht="33.75" customHeight="1" x14ac:dyDescent="0.25">
      <c r="A19" s="105"/>
      <c r="B19" s="132"/>
      <c r="C19" s="146"/>
      <c r="D19" s="148"/>
      <c r="E19" s="304" t="s">
        <v>20</v>
      </c>
      <c r="F19" s="273">
        <f>F12+F13+'10 день'!F14+F15+F16+F17+F18</f>
        <v>870</v>
      </c>
      <c r="G19" s="388"/>
      <c r="H19" s="208">
        <f>H12+H13+'10 день'!H14+H15+H16+H17+H18</f>
        <v>34.64</v>
      </c>
      <c r="I19" s="34">
        <f>I12+I13+'10 день'!I14+I15+I16+I17+I18</f>
        <v>33.989999999999995</v>
      </c>
      <c r="J19" s="67">
        <f>J12+J13+'10 день'!J14+J15+J16+J17+J18</f>
        <v>93</v>
      </c>
      <c r="K19" s="388">
        <f>K12+K13+'10 день'!K14+K15+K16+K17+K18</f>
        <v>819.93000000000006</v>
      </c>
      <c r="L19" s="208">
        <f>L12+L13+'10 день'!L14+L15+L16+L17+L18</f>
        <v>0.42000000000000004</v>
      </c>
      <c r="M19" s="34">
        <f>M12+M13+'10 день'!M14+M15+M16+M17+M18</f>
        <v>0.31000000000000005</v>
      </c>
      <c r="N19" s="34">
        <f>N12+N13+'10 день'!N14+N15+N16+N17+N18</f>
        <v>13.6</v>
      </c>
      <c r="O19" s="34">
        <f>O12+O13+'10 день'!O14+O15+O16+O17+O18</f>
        <v>370</v>
      </c>
      <c r="P19" s="67">
        <f>P12+P13+'10 день'!P14+P15+P16+P17+P18</f>
        <v>0.38</v>
      </c>
      <c r="Q19" s="35">
        <f>Q12+Q13+'10 день'!Q14+Q15+Q16+Q17+Q18</f>
        <v>152.57000000000002</v>
      </c>
      <c r="R19" s="34">
        <f>R12+R13+'10 день'!R14+R15+R16+R17+R18</f>
        <v>520.78</v>
      </c>
      <c r="S19" s="34">
        <f>S12+S13+'10 день'!S14+S15+S16+S17+S18</f>
        <v>155.43000000000004</v>
      </c>
      <c r="T19" s="34">
        <f>T12+T13+'10 день'!T14+T15+T16+T17+T18</f>
        <v>6.5</v>
      </c>
      <c r="U19" s="34">
        <f>U12+U13+'10 день'!U14+U15+U16+U17+U18</f>
        <v>1293.75</v>
      </c>
      <c r="V19" s="34">
        <f>V12+V13+'10 день'!V14+V15+V16+V17+V18</f>
        <v>0.13500000000000001</v>
      </c>
      <c r="W19" s="34">
        <f>W12+W13+'10 день'!W14+W15+W16+W17+W18</f>
        <v>4.2000000000000003E-2</v>
      </c>
      <c r="X19" s="67">
        <f>X12+X13+'10 день'!X14+X15+X16+X17+X18</f>
        <v>3.52</v>
      </c>
    </row>
    <row r="20" spans="1:24" ht="16.5" thickBot="1" x14ac:dyDescent="0.3">
      <c r="A20" s="639"/>
      <c r="B20" s="900"/>
      <c r="C20" s="876"/>
      <c r="D20" s="257"/>
      <c r="E20" s="753" t="s">
        <v>21</v>
      </c>
      <c r="F20" s="381"/>
      <c r="G20" s="212"/>
      <c r="H20" s="210"/>
      <c r="I20" s="50"/>
      <c r="J20" s="115"/>
      <c r="K20" s="641">
        <f>K19/27.2</f>
        <v>30.144485294117651</v>
      </c>
      <c r="L20" s="210"/>
      <c r="M20" s="50"/>
      <c r="N20" s="50"/>
      <c r="O20" s="50"/>
      <c r="P20" s="115"/>
      <c r="Q20" s="154"/>
      <c r="R20" s="50"/>
      <c r="S20" s="50"/>
      <c r="T20" s="50"/>
      <c r="U20" s="50"/>
      <c r="V20" s="50"/>
      <c r="W20" s="50"/>
      <c r="X20" s="115"/>
    </row>
    <row r="21" spans="1:24" ht="18.75" x14ac:dyDescent="0.25">
      <c r="D21" s="11"/>
      <c r="E21" s="25"/>
      <c r="F21" s="26"/>
      <c r="G21" s="11"/>
      <c r="H21" s="11"/>
      <c r="I21" s="11"/>
      <c r="J21" s="11"/>
    </row>
    <row r="22" spans="1:24" x14ac:dyDescent="0.25">
      <c r="D22" s="11"/>
      <c r="E22" s="11"/>
      <c r="F22" s="11"/>
      <c r="G22" s="11"/>
      <c r="H22" s="11"/>
      <c r="I22" s="11"/>
      <c r="J22" s="11"/>
    </row>
    <row r="23" spans="1:24" x14ac:dyDescent="0.25">
      <c r="D23" s="11"/>
      <c r="E23" s="11"/>
      <c r="F23" s="11"/>
      <c r="G23" s="11"/>
      <c r="H23" s="11"/>
      <c r="I23" s="11"/>
      <c r="J23" s="11"/>
    </row>
    <row r="25" spans="1:24" x14ac:dyDescent="0.25">
      <c r="D25" s="11"/>
      <c r="E25" s="11"/>
      <c r="F25" s="11"/>
      <c r="G25" s="11"/>
      <c r="H25" s="11"/>
      <c r="I25" s="11"/>
      <c r="J25" s="11"/>
    </row>
    <row r="26" spans="1:24" x14ac:dyDescent="0.25">
      <c r="D26" s="11"/>
      <c r="E26" s="11"/>
      <c r="F26" s="11"/>
      <c r="G26" s="11"/>
      <c r="H26" s="11"/>
      <c r="I26" s="11"/>
      <c r="J26" s="11"/>
    </row>
    <row r="27" spans="1:24" x14ac:dyDescent="0.25">
      <c r="D27" s="11"/>
      <c r="E27" s="11"/>
      <c r="F27" s="11"/>
      <c r="G27" s="11"/>
      <c r="H27" s="11"/>
      <c r="I27" s="11"/>
      <c r="J27" s="11"/>
    </row>
    <row r="28" spans="1:24" x14ac:dyDescent="0.25">
      <c r="D28" s="11"/>
      <c r="E28" s="11"/>
      <c r="F28" s="11"/>
      <c r="G28" s="11"/>
      <c r="H28" s="11"/>
      <c r="I28" s="11"/>
      <c r="J28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2"/>
  <sheetViews>
    <sheetView zoomScale="60" zoomScaleNormal="60" workbookViewId="0">
      <selection activeCell="F28" sqref="F28"/>
    </sheetView>
  </sheetViews>
  <sheetFormatPr defaultRowHeight="15" x14ac:dyDescent="0.25"/>
  <cols>
    <col min="1" max="1" width="16.85546875" customWidth="1"/>
    <col min="2" max="3" width="15.7109375" style="5" customWidth="1"/>
    <col min="4" max="4" width="24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3" width="11.28515625" customWidth="1"/>
    <col min="17" max="17" width="9.140625" customWidth="1"/>
    <col min="23" max="23" width="10.140625" customWidth="1"/>
  </cols>
  <sheetData>
    <row r="2" spans="1:24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116">
        <v>13</v>
      </c>
      <c r="H2" s="6"/>
      <c r="K2" s="8"/>
      <c r="L2" s="7"/>
      <c r="M2" s="7"/>
      <c r="N2" s="1"/>
      <c r="O2" s="2"/>
    </row>
    <row r="3" spans="1:24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24" s="16" customFormat="1" ht="21.75" customHeight="1" thickBot="1" x14ac:dyDescent="0.3">
      <c r="A4" s="139"/>
      <c r="B4" s="461"/>
      <c r="C4" s="738" t="s">
        <v>39</v>
      </c>
      <c r="D4" s="256"/>
      <c r="E4" s="727"/>
      <c r="F4" s="840"/>
      <c r="G4" s="841"/>
      <c r="H4" s="846" t="s">
        <v>22</v>
      </c>
      <c r="I4" s="847"/>
      <c r="J4" s="848"/>
      <c r="K4" s="695" t="s">
        <v>23</v>
      </c>
      <c r="L4" s="1057" t="s">
        <v>24</v>
      </c>
      <c r="M4" s="1058"/>
      <c r="N4" s="1059"/>
      <c r="O4" s="1059"/>
      <c r="P4" s="1060"/>
      <c r="Q4" s="1064" t="s">
        <v>25</v>
      </c>
      <c r="R4" s="1065"/>
      <c r="S4" s="1065"/>
      <c r="T4" s="1065"/>
      <c r="U4" s="1065"/>
      <c r="V4" s="1065"/>
      <c r="W4" s="1065"/>
      <c r="X4" s="1066"/>
    </row>
    <row r="5" spans="1:24" s="16" customFormat="1" ht="28.5" customHeight="1" thickBot="1" x14ac:dyDescent="0.3">
      <c r="A5" s="140" t="s">
        <v>0</v>
      </c>
      <c r="B5" s="258"/>
      <c r="C5" s="124" t="s">
        <v>40</v>
      </c>
      <c r="D5" s="696" t="s">
        <v>41</v>
      </c>
      <c r="E5" s="97" t="s">
        <v>38</v>
      </c>
      <c r="F5" s="124" t="s">
        <v>26</v>
      </c>
      <c r="G5" s="103" t="s">
        <v>37</v>
      </c>
      <c r="H5" s="569" t="s">
        <v>27</v>
      </c>
      <c r="I5" s="568" t="s">
        <v>28</v>
      </c>
      <c r="J5" s="736" t="s">
        <v>29</v>
      </c>
      <c r="K5" s="774" t="s">
        <v>30</v>
      </c>
      <c r="L5" s="584" t="s">
        <v>31</v>
      </c>
      <c r="M5" s="584" t="s">
        <v>129</v>
      </c>
      <c r="N5" s="584" t="s">
        <v>32</v>
      </c>
      <c r="O5" s="585" t="s">
        <v>131</v>
      </c>
      <c r="P5" s="584" t="s">
        <v>130</v>
      </c>
      <c r="Q5" s="584" t="s">
        <v>33</v>
      </c>
      <c r="R5" s="584" t="s">
        <v>34</v>
      </c>
      <c r="S5" s="584" t="s">
        <v>35</v>
      </c>
      <c r="T5" s="584" t="s">
        <v>36</v>
      </c>
      <c r="U5" s="584" t="s">
        <v>125</v>
      </c>
      <c r="V5" s="584" t="s">
        <v>126</v>
      </c>
      <c r="W5" s="584" t="s">
        <v>127</v>
      </c>
      <c r="X5" s="826" t="s">
        <v>128</v>
      </c>
    </row>
    <row r="6" spans="1:24" s="16" customFormat="1" ht="26.45" customHeight="1" x14ac:dyDescent="0.25">
      <c r="A6" s="104" t="s">
        <v>6</v>
      </c>
      <c r="B6" s="136"/>
      <c r="C6" s="795">
        <v>25</v>
      </c>
      <c r="D6" s="677" t="s">
        <v>19</v>
      </c>
      <c r="E6" s="360" t="s">
        <v>50</v>
      </c>
      <c r="F6" s="733">
        <v>150</v>
      </c>
      <c r="G6" s="136"/>
      <c r="H6" s="38">
        <v>0.6</v>
      </c>
      <c r="I6" s="39">
        <v>0.45</v>
      </c>
      <c r="J6" s="40">
        <v>15.45</v>
      </c>
      <c r="K6" s="324">
        <v>70.5</v>
      </c>
      <c r="L6" s="271">
        <v>0.03</v>
      </c>
      <c r="M6" s="39">
        <v>0.05</v>
      </c>
      <c r="N6" s="39">
        <v>7.5</v>
      </c>
      <c r="O6" s="39">
        <v>0</v>
      </c>
      <c r="P6" s="42">
        <v>0</v>
      </c>
      <c r="Q6" s="271">
        <v>28.5</v>
      </c>
      <c r="R6" s="39">
        <v>24</v>
      </c>
      <c r="S6" s="39">
        <v>18</v>
      </c>
      <c r="T6" s="39">
        <v>0</v>
      </c>
      <c r="U6" s="39">
        <v>232.5</v>
      </c>
      <c r="V6" s="39">
        <v>1E-3</v>
      </c>
      <c r="W6" s="39">
        <v>0</v>
      </c>
      <c r="X6" s="49">
        <v>0.01</v>
      </c>
    </row>
    <row r="7" spans="1:24" s="36" customFormat="1" ht="26.45" customHeight="1" x14ac:dyDescent="0.25">
      <c r="A7" s="141"/>
      <c r="B7" s="117"/>
      <c r="C7" s="146">
        <v>125</v>
      </c>
      <c r="D7" s="613" t="s">
        <v>89</v>
      </c>
      <c r="E7" s="129" t="s">
        <v>158</v>
      </c>
      <c r="F7" s="171">
        <v>200</v>
      </c>
      <c r="G7" s="148"/>
      <c r="H7" s="742">
        <v>10.47</v>
      </c>
      <c r="I7" s="93">
        <v>6.98</v>
      </c>
      <c r="J7" s="96">
        <v>55.05</v>
      </c>
      <c r="K7" s="608">
        <v>325.14</v>
      </c>
      <c r="L7" s="393">
        <v>0.11</v>
      </c>
      <c r="M7" s="93">
        <v>0.05</v>
      </c>
      <c r="N7" s="93">
        <v>0.02</v>
      </c>
      <c r="O7" s="93">
        <v>30</v>
      </c>
      <c r="P7" s="643">
        <v>0.15</v>
      </c>
      <c r="Q7" s="393">
        <v>69.25</v>
      </c>
      <c r="R7" s="93">
        <v>96.69</v>
      </c>
      <c r="S7" s="93">
        <v>14.2</v>
      </c>
      <c r="T7" s="93">
        <v>1.29</v>
      </c>
      <c r="U7" s="93">
        <v>101.52</v>
      </c>
      <c r="V7" s="93">
        <v>1E-3</v>
      </c>
      <c r="W7" s="93">
        <v>0</v>
      </c>
      <c r="X7" s="96">
        <v>0.02</v>
      </c>
    </row>
    <row r="8" spans="1:24" s="36" customFormat="1" ht="30.75" customHeight="1" x14ac:dyDescent="0.25">
      <c r="A8" s="141"/>
      <c r="B8" s="117"/>
      <c r="C8" s="146">
        <v>114</v>
      </c>
      <c r="D8" s="184" t="s">
        <v>46</v>
      </c>
      <c r="E8" s="474" t="s">
        <v>52</v>
      </c>
      <c r="F8" s="202">
        <v>200</v>
      </c>
      <c r="G8" s="131"/>
      <c r="H8" s="17">
        <v>0</v>
      </c>
      <c r="I8" s="15">
        <v>0</v>
      </c>
      <c r="J8" s="18">
        <v>7.27</v>
      </c>
      <c r="K8" s="296">
        <v>28.73</v>
      </c>
      <c r="L8" s="245">
        <v>0</v>
      </c>
      <c r="M8" s="15">
        <v>0</v>
      </c>
      <c r="N8" s="15">
        <v>0</v>
      </c>
      <c r="O8" s="15">
        <v>0</v>
      </c>
      <c r="P8" s="18">
        <v>0</v>
      </c>
      <c r="Q8" s="245">
        <v>0.26</v>
      </c>
      <c r="R8" s="15">
        <v>0.03</v>
      </c>
      <c r="S8" s="15">
        <v>0.03</v>
      </c>
      <c r="T8" s="15">
        <v>0.02</v>
      </c>
      <c r="U8" s="15">
        <v>0.28999999999999998</v>
      </c>
      <c r="V8" s="15">
        <v>0</v>
      </c>
      <c r="W8" s="15">
        <v>0</v>
      </c>
      <c r="X8" s="41">
        <v>0</v>
      </c>
    </row>
    <row r="9" spans="1:24" s="36" customFormat="1" ht="32.25" customHeight="1" x14ac:dyDescent="0.25">
      <c r="A9" s="141"/>
      <c r="B9" s="117"/>
      <c r="C9" s="145" t="s">
        <v>157</v>
      </c>
      <c r="D9" s="184" t="s">
        <v>18</v>
      </c>
      <c r="E9" s="223" t="s">
        <v>162</v>
      </c>
      <c r="F9" s="665">
        <v>100</v>
      </c>
      <c r="G9" s="131"/>
      <c r="H9" s="17">
        <v>0</v>
      </c>
      <c r="I9" s="15">
        <v>0</v>
      </c>
      <c r="J9" s="41">
        <v>15</v>
      </c>
      <c r="K9" s="260">
        <v>60</v>
      </c>
      <c r="L9" s="245"/>
      <c r="M9" s="15"/>
      <c r="N9" s="15"/>
      <c r="O9" s="15"/>
      <c r="P9" s="18"/>
      <c r="Q9" s="245"/>
      <c r="R9" s="15"/>
      <c r="S9" s="15"/>
      <c r="T9" s="15"/>
      <c r="U9" s="15"/>
      <c r="V9" s="15"/>
      <c r="W9" s="15"/>
      <c r="X9" s="41"/>
    </row>
    <row r="10" spans="1:24" s="36" customFormat="1" ht="26.45" customHeight="1" x14ac:dyDescent="0.25">
      <c r="A10" s="141"/>
      <c r="B10" s="132"/>
      <c r="C10" s="785">
        <v>119</v>
      </c>
      <c r="D10" s="129" t="s">
        <v>55</v>
      </c>
      <c r="E10" s="211" t="s">
        <v>42</v>
      </c>
      <c r="F10" s="171">
        <v>30</v>
      </c>
      <c r="G10" s="743"/>
      <c r="H10" s="19">
        <v>2.2799999999999998</v>
      </c>
      <c r="I10" s="20">
        <v>0.24</v>
      </c>
      <c r="J10" s="45">
        <v>14.76</v>
      </c>
      <c r="K10" s="434">
        <v>70.5</v>
      </c>
      <c r="L10" s="278">
        <v>0.03</v>
      </c>
      <c r="M10" s="20">
        <v>0.01</v>
      </c>
      <c r="N10" s="20">
        <v>0</v>
      </c>
      <c r="O10" s="20">
        <v>0</v>
      </c>
      <c r="P10" s="21">
        <v>0</v>
      </c>
      <c r="Q10" s="278">
        <v>6</v>
      </c>
      <c r="R10" s="20">
        <v>19.5</v>
      </c>
      <c r="S10" s="20">
        <v>4.2</v>
      </c>
      <c r="T10" s="20">
        <v>0.33</v>
      </c>
      <c r="U10" s="20">
        <v>27.9</v>
      </c>
      <c r="V10" s="20">
        <v>1E-3</v>
      </c>
      <c r="W10" s="20">
        <v>2E-3</v>
      </c>
      <c r="X10" s="45">
        <v>4.3499999999999996</v>
      </c>
    </row>
    <row r="11" spans="1:24" s="36" customFormat="1" ht="26.45" customHeight="1" x14ac:dyDescent="0.25">
      <c r="A11" s="141"/>
      <c r="B11" s="132"/>
      <c r="C11" s="146">
        <v>120</v>
      </c>
      <c r="D11" s="129" t="s">
        <v>47</v>
      </c>
      <c r="E11" s="211" t="s">
        <v>13</v>
      </c>
      <c r="F11" s="171">
        <v>30</v>
      </c>
      <c r="G11" s="743"/>
      <c r="H11" s="17">
        <v>1.98</v>
      </c>
      <c r="I11" s="15">
        <v>0.36</v>
      </c>
      <c r="J11" s="41">
        <v>12.06</v>
      </c>
      <c r="K11" s="260">
        <v>59.4</v>
      </c>
      <c r="L11" s="245">
        <v>0.05</v>
      </c>
      <c r="M11" s="15">
        <v>0.02</v>
      </c>
      <c r="N11" s="15">
        <v>0</v>
      </c>
      <c r="O11" s="15">
        <v>0</v>
      </c>
      <c r="P11" s="18">
        <v>0</v>
      </c>
      <c r="Q11" s="245">
        <v>8.6999999999999993</v>
      </c>
      <c r="R11" s="15">
        <v>45</v>
      </c>
      <c r="S11" s="15">
        <v>14.1</v>
      </c>
      <c r="T11" s="15">
        <v>1.17</v>
      </c>
      <c r="U11" s="15">
        <v>70.5</v>
      </c>
      <c r="V11" s="15">
        <v>1E-3</v>
      </c>
      <c r="W11" s="15">
        <v>2E-3</v>
      </c>
      <c r="X11" s="41">
        <v>0.01</v>
      </c>
    </row>
    <row r="12" spans="1:24" s="36" customFormat="1" ht="26.45" customHeight="1" x14ac:dyDescent="0.25">
      <c r="A12" s="141"/>
      <c r="B12" s="132"/>
      <c r="C12" s="146"/>
      <c r="D12" s="129"/>
      <c r="E12" s="185" t="s">
        <v>20</v>
      </c>
      <c r="F12" s="275">
        <f>SUM(F6:F11)</f>
        <v>710</v>
      </c>
      <c r="G12" s="273"/>
      <c r="H12" s="35">
        <f t="shared" ref="H12:X12" si="0">SUM(H6:H11)</f>
        <v>15.33</v>
      </c>
      <c r="I12" s="34">
        <f t="shared" si="0"/>
        <v>8.0300000000000011</v>
      </c>
      <c r="J12" s="67">
        <f t="shared" si="0"/>
        <v>119.59</v>
      </c>
      <c r="K12" s="388">
        <f t="shared" si="0"/>
        <v>614.27</v>
      </c>
      <c r="L12" s="208">
        <f t="shared" si="0"/>
        <v>0.22000000000000003</v>
      </c>
      <c r="M12" s="34">
        <f t="shared" si="0"/>
        <v>0.13</v>
      </c>
      <c r="N12" s="34">
        <f t="shared" si="0"/>
        <v>7.52</v>
      </c>
      <c r="O12" s="34">
        <f t="shared" si="0"/>
        <v>30</v>
      </c>
      <c r="P12" s="272">
        <f t="shared" si="0"/>
        <v>0.15</v>
      </c>
      <c r="Q12" s="208">
        <f t="shared" si="0"/>
        <v>112.71000000000001</v>
      </c>
      <c r="R12" s="34">
        <f t="shared" si="0"/>
        <v>185.22</v>
      </c>
      <c r="S12" s="34">
        <f t="shared" si="0"/>
        <v>50.530000000000008</v>
      </c>
      <c r="T12" s="34">
        <f t="shared" si="0"/>
        <v>2.81</v>
      </c>
      <c r="U12" s="34">
        <f t="shared" si="0"/>
        <v>432.71</v>
      </c>
      <c r="V12" s="34">
        <f t="shared" si="0"/>
        <v>4.0000000000000001E-3</v>
      </c>
      <c r="W12" s="34">
        <f t="shared" si="0"/>
        <v>4.0000000000000001E-3</v>
      </c>
      <c r="X12" s="67">
        <f t="shared" si="0"/>
        <v>4.3899999999999997</v>
      </c>
    </row>
    <row r="13" spans="1:24" s="36" customFormat="1" ht="26.45" customHeight="1" thickBot="1" x14ac:dyDescent="0.3">
      <c r="A13" s="141"/>
      <c r="B13" s="135"/>
      <c r="C13" s="876"/>
      <c r="D13" s="737"/>
      <c r="E13" s="186" t="s">
        <v>21</v>
      </c>
      <c r="F13" s="204"/>
      <c r="G13" s="257"/>
      <c r="H13" s="213"/>
      <c r="I13" s="151"/>
      <c r="J13" s="152"/>
      <c r="K13" s="330">
        <f>K12/27.2</f>
        <v>22.58345588235294</v>
      </c>
      <c r="L13" s="251"/>
      <c r="M13" s="151"/>
      <c r="N13" s="151"/>
      <c r="O13" s="151"/>
      <c r="P13" s="226"/>
      <c r="Q13" s="251"/>
      <c r="R13" s="151"/>
      <c r="S13" s="151"/>
      <c r="T13" s="151"/>
      <c r="U13" s="151"/>
      <c r="V13" s="151"/>
      <c r="W13" s="151"/>
      <c r="X13" s="152"/>
    </row>
    <row r="14" spans="1:24" s="16" customFormat="1" ht="26.45" customHeight="1" x14ac:dyDescent="0.25">
      <c r="A14" s="143" t="s">
        <v>7</v>
      </c>
      <c r="B14" s="224"/>
      <c r="C14" s="913">
        <v>135</v>
      </c>
      <c r="D14" s="391" t="s">
        <v>19</v>
      </c>
      <c r="E14" s="182" t="s">
        <v>159</v>
      </c>
      <c r="F14" s="153">
        <v>100</v>
      </c>
      <c r="G14" s="761"/>
      <c r="H14" s="926">
        <v>2</v>
      </c>
      <c r="I14" s="927">
        <v>9</v>
      </c>
      <c r="J14" s="928">
        <v>8.6</v>
      </c>
      <c r="K14" s="392">
        <v>122</v>
      </c>
      <c r="L14" s="564">
        <v>0.02</v>
      </c>
      <c r="M14" s="929">
        <v>0.05</v>
      </c>
      <c r="N14" s="565">
        <v>7</v>
      </c>
      <c r="O14" s="565">
        <v>150</v>
      </c>
      <c r="P14" s="597">
        <v>0</v>
      </c>
      <c r="Q14" s="564">
        <v>41</v>
      </c>
      <c r="R14" s="565">
        <v>67</v>
      </c>
      <c r="S14" s="565">
        <v>35</v>
      </c>
      <c r="T14" s="565">
        <v>7</v>
      </c>
      <c r="U14" s="565">
        <v>315</v>
      </c>
      <c r="V14" s="565">
        <v>0</v>
      </c>
      <c r="W14" s="565">
        <v>0</v>
      </c>
      <c r="X14" s="566">
        <v>0</v>
      </c>
    </row>
    <row r="15" spans="1:24" s="16" customFormat="1" ht="26.45" customHeight="1" x14ac:dyDescent="0.25">
      <c r="A15" s="104"/>
      <c r="B15" s="133"/>
      <c r="C15" s="132" t="s">
        <v>192</v>
      </c>
      <c r="D15" s="130" t="s">
        <v>9</v>
      </c>
      <c r="E15" s="400" t="s">
        <v>185</v>
      </c>
      <c r="F15" s="379">
        <v>250</v>
      </c>
      <c r="G15" s="98"/>
      <c r="H15" s="246">
        <v>7.86</v>
      </c>
      <c r="I15" s="13">
        <v>7.97</v>
      </c>
      <c r="J15" s="23">
        <v>15.02</v>
      </c>
      <c r="K15" s="295">
        <v>163.89</v>
      </c>
      <c r="L15" s="246">
        <v>0.09</v>
      </c>
      <c r="M15" s="75">
        <v>0.1</v>
      </c>
      <c r="N15" s="13">
        <v>6.46</v>
      </c>
      <c r="O15" s="13">
        <v>150</v>
      </c>
      <c r="P15" s="43">
        <v>0.03</v>
      </c>
      <c r="Q15" s="246">
        <v>32.54</v>
      </c>
      <c r="R15" s="13">
        <v>119.84</v>
      </c>
      <c r="S15" s="13">
        <v>29.86</v>
      </c>
      <c r="T15" s="13">
        <v>1.65</v>
      </c>
      <c r="U15" s="13">
        <v>471.76</v>
      </c>
      <c r="V15" s="13">
        <v>6.77E-3</v>
      </c>
      <c r="W15" s="13">
        <v>2.0600000000000002E-3</v>
      </c>
      <c r="X15" s="43">
        <v>0.05</v>
      </c>
    </row>
    <row r="16" spans="1:24" s="36" customFormat="1" ht="26.45" customHeight="1" x14ac:dyDescent="0.25">
      <c r="A16" s="105"/>
      <c r="B16" s="117"/>
      <c r="C16" s="132">
        <v>80</v>
      </c>
      <c r="D16" s="613" t="s">
        <v>10</v>
      </c>
      <c r="E16" s="157" t="s">
        <v>100</v>
      </c>
      <c r="F16" s="231">
        <v>100</v>
      </c>
      <c r="G16" s="99"/>
      <c r="H16" s="245">
        <v>16.489999999999998</v>
      </c>
      <c r="I16" s="15">
        <v>14.11</v>
      </c>
      <c r="J16" s="41">
        <v>4.96</v>
      </c>
      <c r="K16" s="292">
        <v>213.19</v>
      </c>
      <c r="L16" s="245">
        <v>7.0000000000000007E-2</v>
      </c>
      <c r="M16" s="17">
        <v>0.12</v>
      </c>
      <c r="N16" s="15">
        <v>1.64</v>
      </c>
      <c r="O16" s="15">
        <v>30</v>
      </c>
      <c r="P16" s="41">
        <v>0</v>
      </c>
      <c r="Q16" s="245">
        <v>22.45</v>
      </c>
      <c r="R16" s="15">
        <v>134.15</v>
      </c>
      <c r="S16" s="15">
        <v>19.41</v>
      </c>
      <c r="T16" s="15">
        <v>1.36</v>
      </c>
      <c r="U16" s="15">
        <v>226.67</v>
      </c>
      <c r="V16" s="15">
        <v>4.0000000000000001E-3</v>
      </c>
      <c r="W16" s="15">
        <v>0</v>
      </c>
      <c r="X16" s="41">
        <v>0.1</v>
      </c>
    </row>
    <row r="17" spans="1:24" s="36" customFormat="1" ht="26.45" customHeight="1" x14ac:dyDescent="0.25">
      <c r="A17" s="105"/>
      <c r="B17" s="117"/>
      <c r="C17" s="132">
        <v>54</v>
      </c>
      <c r="D17" s="128" t="s">
        <v>87</v>
      </c>
      <c r="E17" s="184" t="s">
        <v>43</v>
      </c>
      <c r="F17" s="131">
        <v>180</v>
      </c>
      <c r="G17" s="126"/>
      <c r="H17" s="278">
        <v>8.7100000000000009</v>
      </c>
      <c r="I17" s="20">
        <v>5.95</v>
      </c>
      <c r="J17" s="21">
        <v>38.11</v>
      </c>
      <c r="K17" s="294">
        <v>238.6</v>
      </c>
      <c r="L17" s="278">
        <v>0.23</v>
      </c>
      <c r="M17" s="19">
        <v>0.12</v>
      </c>
      <c r="N17" s="20">
        <v>0</v>
      </c>
      <c r="O17" s="20">
        <v>20</v>
      </c>
      <c r="P17" s="45">
        <v>0.08</v>
      </c>
      <c r="Q17" s="278">
        <v>15.7</v>
      </c>
      <c r="R17" s="20">
        <v>191.66</v>
      </c>
      <c r="S17" s="20">
        <v>127.46</v>
      </c>
      <c r="T17" s="19">
        <v>4.29</v>
      </c>
      <c r="U17" s="20">
        <v>232.4</v>
      </c>
      <c r="V17" s="20">
        <v>2E-3</v>
      </c>
      <c r="W17" s="19">
        <v>4.0000000000000001E-3</v>
      </c>
      <c r="X17" s="45">
        <v>0.01</v>
      </c>
    </row>
    <row r="18" spans="1:24" s="16" customFormat="1" ht="33.75" customHeight="1" x14ac:dyDescent="0.25">
      <c r="A18" s="106"/>
      <c r="B18" s="133"/>
      <c r="C18" s="99">
        <v>98</v>
      </c>
      <c r="D18" s="147" t="s">
        <v>18</v>
      </c>
      <c r="E18" s="175" t="s">
        <v>17</v>
      </c>
      <c r="F18" s="189">
        <v>200</v>
      </c>
      <c r="G18" s="184"/>
      <c r="H18" s="278">
        <v>0.37</v>
      </c>
      <c r="I18" s="20">
        <v>0</v>
      </c>
      <c r="J18" s="21">
        <v>14.85</v>
      </c>
      <c r="K18" s="198">
        <v>59.48</v>
      </c>
      <c r="L18" s="245">
        <v>0</v>
      </c>
      <c r="M18" s="15">
        <v>0</v>
      </c>
      <c r="N18" s="15">
        <v>0</v>
      </c>
      <c r="O18" s="15">
        <v>0</v>
      </c>
      <c r="P18" s="18">
        <v>0</v>
      </c>
      <c r="Q18" s="245">
        <v>0.21</v>
      </c>
      <c r="R18" s="15">
        <v>0</v>
      </c>
      <c r="S18" s="15">
        <v>0</v>
      </c>
      <c r="T18" s="15">
        <v>0.02</v>
      </c>
      <c r="U18" s="15">
        <v>0.2</v>
      </c>
      <c r="V18" s="15">
        <v>0</v>
      </c>
      <c r="W18" s="15">
        <v>0</v>
      </c>
      <c r="X18" s="43">
        <v>0</v>
      </c>
    </row>
    <row r="19" spans="1:24" s="16" customFormat="1" ht="26.45" customHeight="1" x14ac:dyDescent="0.25">
      <c r="A19" s="106"/>
      <c r="B19" s="134"/>
      <c r="C19" s="217">
        <v>119</v>
      </c>
      <c r="D19" s="128" t="s">
        <v>55</v>
      </c>
      <c r="E19" s="184" t="s">
        <v>55</v>
      </c>
      <c r="F19" s="132">
        <v>20</v>
      </c>
      <c r="G19" s="132"/>
      <c r="H19" s="19">
        <v>1.52</v>
      </c>
      <c r="I19" s="20">
        <v>0.16</v>
      </c>
      <c r="J19" s="21">
        <v>9.84</v>
      </c>
      <c r="K19" s="276">
        <v>47</v>
      </c>
      <c r="L19" s="278">
        <v>0.02</v>
      </c>
      <c r="M19" s="19">
        <v>0.01</v>
      </c>
      <c r="N19" s="20">
        <v>0</v>
      </c>
      <c r="O19" s="20">
        <v>0</v>
      </c>
      <c r="P19" s="45">
        <v>0</v>
      </c>
      <c r="Q19" s="278">
        <v>4</v>
      </c>
      <c r="R19" s="20">
        <v>13</v>
      </c>
      <c r="S19" s="20">
        <v>2.8</v>
      </c>
      <c r="T19" s="20">
        <v>0.22</v>
      </c>
      <c r="U19" s="20">
        <v>18.600000000000001</v>
      </c>
      <c r="V19" s="20">
        <v>1E-3</v>
      </c>
      <c r="W19" s="20">
        <v>1E-3</v>
      </c>
      <c r="X19" s="45">
        <v>2.9</v>
      </c>
    </row>
    <row r="20" spans="1:24" s="16" customFormat="1" ht="26.45" customHeight="1" x14ac:dyDescent="0.25">
      <c r="A20" s="106"/>
      <c r="B20" s="134"/>
      <c r="C20" s="134">
        <v>120</v>
      </c>
      <c r="D20" s="128" t="s">
        <v>47</v>
      </c>
      <c r="E20" s="184" t="s">
        <v>47</v>
      </c>
      <c r="F20" s="132">
        <v>20</v>
      </c>
      <c r="G20" s="132"/>
      <c r="H20" s="19">
        <v>1.32</v>
      </c>
      <c r="I20" s="20">
        <v>0.24</v>
      </c>
      <c r="J20" s="21">
        <v>8.0399999999999991</v>
      </c>
      <c r="K20" s="276">
        <v>39.6</v>
      </c>
      <c r="L20" s="278">
        <v>0.03</v>
      </c>
      <c r="M20" s="19">
        <v>0.02</v>
      </c>
      <c r="N20" s="20">
        <v>0</v>
      </c>
      <c r="O20" s="20">
        <v>0</v>
      </c>
      <c r="P20" s="45">
        <v>0</v>
      </c>
      <c r="Q20" s="278">
        <v>5.8</v>
      </c>
      <c r="R20" s="20">
        <v>30</v>
      </c>
      <c r="S20" s="20">
        <v>9.4</v>
      </c>
      <c r="T20" s="20">
        <v>0.78</v>
      </c>
      <c r="U20" s="20">
        <v>47</v>
      </c>
      <c r="V20" s="20">
        <v>1E-3</v>
      </c>
      <c r="W20" s="20">
        <v>1E-3</v>
      </c>
      <c r="X20" s="45">
        <v>0</v>
      </c>
    </row>
    <row r="21" spans="1:24" s="36" customFormat="1" ht="26.45" customHeight="1" x14ac:dyDescent="0.25">
      <c r="A21" s="105"/>
      <c r="B21" s="117"/>
      <c r="C21" s="137"/>
      <c r="D21" s="658"/>
      <c r="E21" s="185" t="s">
        <v>20</v>
      </c>
      <c r="F21" s="200">
        <f>SUM(F14:F20)</f>
        <v>870</v>
      </c>
      <c r="G21" s="263"/>
      <c r="H21" s="208">
        <f t="shared" ref="H21:J21" si="1">SUM(H14:H20)</f>
        <v>38.270000000000003</v>
      </c>
      <c r="I21" s="34">
        <f t="shared" si="1"/>
        <v>37.43</v>
      </c>
      <c r="J21" s="272">
        <f t="shared" si="1"/>
        <v>99.419999999999987</v>
      </c>
      <c r="K21" s="275">
        <f>SUM(K14:K20)</f>
        <v>883.76</v>
      </c>
      <c r="L21" s="208">
        <f t="shared" ref="L21:X21" si="2">SUM(L14:L20)</f>
        <v>0.46000000000000008</v>
      </c>
      <c r="M21" s="35">
        <f t="shared" si="2"/>
        <v>0.42000000000000004</v>
      </c>
      <c r="N21" s="34">
        <f t="shared" si="2"/>
        <v>15.100000000000001</v>
      </c>
      <c r="O21" s="34">
        <f t="shared" si="2"/>
        <v>350</v>
      </c>
      <c r="P21" s="67">
        <f t="shared" si="2"/>
        <v>0.11</v>
      </c>
      <c r="Q21" s="208">
        <f t="shared" si="2"/>
        <v>121.69999999999999</v>
      </c>
      <c r="R21" s="34">
        <f t="shared" si="2"/>
        <v>555.65</v>
      </c>
      <c r="S21" s="34">
        <f t="shared" si="2"/>
        <v>223.93</v>
      </c>
      <c r="T21" s="34">
        <f t="shared" si="2"/>
        <v>15.32</v>
      </c>
      <c r="U21" s="34">
        <f t="shared" si="2"/>
        <v>1311.6299999999999</v>
      </c>
      <c r="V21" s="34">
        <f t="shared" si="2"/>
        <v>1.4770000000000002E-2</v>
      </c>
      <c r="W21" s="34">
        <f t="shared" si="2"/>
        <v>8.0600000000000012E-3</v>
      </c>
      <c r="X21" s="67">
        <f t="shared" si="2"/>
        <v>3.06</v>
      </c>
    </row>
    <row r="22" spans="1:24" s="36" customFormat="1" ht="26.45" customHeight="1" thickBot="1" x14ac:dyDescent="0.3">
      <c r="A22" s="144"/>
      <c r="B22" s="118"/>
      <c r="C22" s="138"/>
      <c r="D22" s="659"/>
      <c r="E22" s="186" t="s">
        <v>21</v>
      </c>
      <c r="F22" s="135"/>
      <c r="G22" s="212"/>
      <c r="H22" s="210"/>
      <c r="I22" s="50"/>
      <c r="J22" s="125"/>
      <c r="K22" s="201">
        <f>K21/27.2</f>
        <v>32.491176470588236</v>
      </c>
      <c r="L22" s="210"/>
      <c r="M22" s="50"/>
      <c r="N22" s="50"/>
      <c r="O22" s="50"/>
      <c r="P22" s="125"/>
      <c r="Q22" s="210"/>
      <c r="R22" s="50"/>
      <c r="S22" s="50"/>
      <c r="T22" s="50"/>
      <c r="U22" s="50"/>
      <c r="V22" s="50"/>
      <c r="W22" s="50"/>
      <c r="X22" s="115"/>
    </row>
    <row r="23" spans="1:24" x14ac:dyDescent="0.25">
      <c r="A23" s="2"/>
      <c r="B23" s="4"/>
      <c r="C23" s="4"/>
      <c r="D23" s="2"/>
      <c r="E23" s="2"/>
      <c r="F23" s="2"/>
      <c r="G23" s="9"/>
      <c r="H23" s="10"/>
      <c r="I23" s="9"/>
      <c r="J23" s="2"/>
      <c r="K23" s="12"/>
      <c r="L23" s="2"/>
      <c r="M23" s="2"/>
      <c r="N23" s="2"/>
      <c r="O23" s="2"/>
    </row>
    <row r="24" spans="1:24" s="222" customFormat="1" ht="18.75" x14ac:dyDescent="0.25">
      <c r="A24" s="395"/>
      <c r="B24" s="285"/>
      <c r="C24" s="282"/>
      <c r="D24" s="282"/>
      <c r="E24" s="283"/>
      <c r="F24" s="284"/>
      <c r="G24" s="282"/>
      <c r="H24" s="282"/>
      <c r="I24" s="282"/>
      <c r="J24" s="282"/>
    </row>
    <row r="25" spans="1:24" ht="18.75" x14ac:dyDescent="0.25">
      <c r="D25" s="11"/>
      <c r="E25" s="25"/>
      <c r="F25" s="26"/>
      <c r="G25" s="11"/>
      <c r="H25" s="11"/>
      <c r="I25" s="11"/>
      <c r="J25" s="11"/>
    </row>
    <row r="26" spans="1:24" x14ac:dyDescent="0.25">
      <c r="D26" s="11"/>
      <c r="E26" s="11"/>
      <c r="F26" s="11"/>
      <c r="G26" s="11"/>
      <c r="H26" s="11"/>
      <c r="I26" s="11"/>
      <c r="J26" s="11"/>
    </row>
    <row r="27" spans="1:24" x14ac:dyDescent="0.25">
      <c r="D27" s="11"/>
      <c r="E27" s="11"/>
      <c r="F27" s="11"/>
      <c r="G27" s="11"/>
      <c r="H27" s="11"/>
      <c r="I27" s="11"/>
      <c r="J27" s="11"/>
    </row>
    <row r="28" spans="1:24" x14ac:dyDescent="0.25">
      <c r="D28" s="11"/>
      <c r="E28" s="11"/>
      <c r="F28" s="11"/>
      <c r="G28" s="11"/>
      <c r="H28" s="11"/>
      <c r="I28" s="11"/>
      <c r="J28" s="11"/>
    </row>
    <row r="29" spans="1:24" x14ac:dyDescent="0.25">
      <c r="D29" s="11"/>
      <c r="E29" s="11"/>
      <c r="F29" s="11"/>
      <c r="G29" s="11"/>
      <c r="H29" s="11"/>
      <c r="I29" s="11"/>
      <c r="J29" s="11"/>
    </row>
    <row r="30" spans="1:24" x14ac:dyDescent="0.25">
      <c r="D30" s="11"/>
      <c r="E30" s="11"/>
      <c r="F30" s="11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Y43"/>
  <sheetViews>
    <sheetView zoomScale="60" zoomScaleNormal="60" workbookViewId="0">
      <selection activeCell="J18" sqref="J18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7.5703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3" width="11.28515625" customWidth="1"/>
    <col min="17" max="17" width="9.140625" customWidth="1"/>
    <col min="22" max="23" width="10.85546875" customWidth="1"/>
  </cols>
  <sheetData>
    <row r="2" spans="1:25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116">
        <v>14</v>
      </c>
      <c r="H2" s="6"/>
      <c r="K2" s="8"/>
      <c r="L2" s="7"/>
      <c r="M2" s="7"/>
      <c r="N2" s="1"/>
      <c r="O2" s="2"/>
    </row>
    <row r="3" spans="1:25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25" s="16" customFormat="1" ht="21.75" customHeight="1" thickBot="1" x14ac:dyDescent="0.3">
      <c r="A4" s="139"/>
      <c r="B4" s="649"/>
      <c r="C4" s="647" t="s">
        <v>39</v>
      </c>
      <c r="D4" s="127"/>
      <c r="E4" s="174"/>
      <c r="F4" s="649"/>
      <c r="G4" s="648"/>
      <c r="H4" s="894" t="s">
        <v>22</v>
      </c>
      <c r="I4" s="895"/>
      <c r="J4" s="896"/>
      <c r="K4" s="581" t="s">
        <v>23</v>
      </c>
      <c r="L4" s="1057" t="s">
        <v>24</v>
      </c>
      <c r="M4" s="1058"/>
      <c r="N4" s="1059"/>
      <c r="O4" s="1059"/>
      <c r="P4" s="1060"/>
      <c r="Q4" s="1064" t="s">
        <v>25</v>
      </c>
      <c r="R4" s="1065"/>
      <c r="S4" s="1065"/>
      <c r="T4" s="1065"/>
      <c r="U4" s="1065"/>
      <c r="V4" s="1065"/>
      <c r="W4" s="1065"/>
      <c r="X4" s="1066"/>
    </row>
    <row r="5" spans="1:25" s="16" customFormat="1" ht="28.5" customHeight="1" thickBot="1" x14ac:dyDescent="0.3">
      <c r="A5" s="140" t="s">
        <v>0</v>
      </c>
      <c r="B5" s="103"/>
      <c r="C5" s="124" t="s">
        <v>40</v>
      </c>
      <c r="D5" s="83" t="s">
        <v>41</v>
      </c>
      <c r="E5" s="97" t="s">
        <v>38</v>
      </c>
      <c r="F5" s="103" t="s">
        <v>26</v>
      </c>
      <c r="G5" s="97" t="s">
        <v>37</v>
      </c>
      <c r="H5" s="124" t="s">
        <v>27</v>
      </c>
      <c r="I5" s="568" t="s">
        <v>28</v>
      </c>
      <c r="J5" s="492" t="s">
        <v>29</v>
      </c>
      <c r="K5" s="322" t="s">
        <v>30</v>
      </c>
      <c r="L5" s="368" t="s">
        <v>31</v>
      </c>
      <c r="M5" s="368" t="s">
        <v>129</v>
      </c>
      <c r="N5" s="368" t="s">
        <v>32</v>
      </c>
      <c r="O5" s="567" t="s">
        <v>131</v>
      </c>
      <c r="P5" s="646" t="s">
        <v>130</v>
      </c>
      <c r="Q5" s="368" t="s">
        <v>33</v>
      </c>
      <c r="R5" s="586" t="s">
        <v>34</v>
      </c>
      <c r="S5" s="586" t="s">
        <v>35</v>
      </c>
      <c r="T5" s="586" t="s">
        <v>36</v>
      </c>
      <c r="U5" s="586" t="s">
        <v>125</v>
      </c>
      <c r="V5" s="586" t="s">
        <v>126</v>
      </c>
      <c r="W5" s="586" t="s">
        <v>127</v>
      </c>
      <c r="X5" s="724" t="s">
        <v>128</v>
      </c>
    </row>
    <row r="6" spans="1:25" s="16" customFormat="1" ht="26.45" customHeight="1" x14ac:dyDescent="0.25">
      <c r="A6" s="104" t="s">
        <v>6</v>
      </c>
      <c r="B6" s="930" t="s">
        <v>74</v>
      </c>
      <c r="C6" s="931">
        <v>324</v>
      </c>
      <c r="D6" s="849" t="s">
        <v>19</v>
      </c>
      <c r="E6" s="1039" t="s">
        <v>198</v>
      </c>
      <c r="F6" s="932">
        <v>100</v>
      </c>
      <c r="G6" s="725"/>
      <c r="H6" s="933">
        <v>1.94</v>
      </c>
      <c r="I6" s="934">
        <v>6.09</v>
      </c>
      <c r="J6" s="935">
        <v>3.8</v>
      </c>
      <c r="K6" s="469">
        <v>80.64</v>
      </c>
      <c r="L6" s="933">
        <v>0.05</v>
      </c>
      <c r="M6" s="934">
        <v>0.06</v>
      </c>
      <c r="N6" s="934">
        <v>24.09</v>
      </c>
      <c r="O6" s="934">
        <v>60</v>
      </c>
      <c r="P6" s="936">
        <v>0</v>
      </c>
      <c r="Q6" s="933">
        <v>31.15</v>
      </c>
      <c r="R6" s="934">
        <v>41.23</v>
      </c>
      <c r="S6" s="934">
        <v>18.850000000000001</v>
      </c>
      <c r="T6" s="934">
        <v>0.74</v>
      </c>
      <c r="U6" s="934">
        <v>125.96</v>
      </c>
      <c r="V6" s="934">
        <v>9.3000000000000005E-4</v>
      </c>
      <c r="W6" s="934">
        <v>2.2000000000000001E-4</v>
      </c>
      <c r="X6" s="935">
        <v>0.01</v>
      </c>
      <c r="Y6" s="36"/>
    </row>
    <row r="7" spans="1:25" s="16" customFormat="1" ht="26.45" customHeight="1" x14ac:dyDescent="0.25">
      <c r="A7" s="104"/>
      <c r="B7" s="192" t="s">
        <v>76</v>
      </c>
      <c r="C7" s="188">
        <v>29</v>
      </c>
      <c r="D7" s="797" t="s">
        <v>19</v>
      </c>
      <c r="E7" s="579" t="s">
        <v>186</v>
      </c>
      <c r="F7" s="515">
        <v>100</v>
      </c>
      <c r="G7" s="937"/>
      <c r="H7" s="247">
        <v>1.1000000000000001</v>
      </c>
      <c r="I7" s="65">
        <v>0.2</v>
      </c>
      <c r="J7" s="109">
        <v>3.8</v>
      </c>
      <c r="K7" s="406">
        <v>24</v>
      </c>
      <c r="L7" s="247">
        <v>0.06</v>
      </c>
      <c r="M7" s="65">
        <v>0.04</v>
      </c>
      <c r="N7" s="65">
        <v>25</v>
      </c>
      <c r="O7" s="65">
        <v>130</v>
      </c>
      <c r="P7" s="482">
        <v>0</v>
      </c>
      <c r="Q7" s="247">
        <v>14</v>
      </c>
      <c r="R7" s="65">
        <v>26</v>
      </c>
      <c r="S7" s="65">
        <v>20</v>
      </c>
      <c r="T7" s="65">
        <v>0.9</v>
      </c>
      <c r="U7" s="65">
        <v>290</v>
      </c>
      <c r="V7" s="65">
        <v>2.0000000000000001E-4</v>
      </c>
      <c r="W7" s="65">
        <v>4.0000000000000002E-4</v>
      </c>
      <c r="X7" s="109">
        <v>0.02</v>
      </c>
      <c r="Y7" s="36"/>
    </row>
    <row r="8" spans="1:25" s="36" customFormat="1" ht="26.45" customHeight="1" x14ac:dyDescent="0.25">
      <c r="A8" s="141"/>
      <c r="B8" s="160" t="s">
        <v>74</v>
      </c>
      <c r="C8" s="187">
        <v>331</v>
      </c>
      <c r="D8" s="159" t="s">
        <v>90</v>
      </c>
      <c r="E8" s="176" t="s">
        <v>206</v>
      </c>
      <c r="F8" s="187">
        <v>110</v>
      </c>
      <c r="G8" s="811"/>
      <c r="H8" s="313">
        <v>17.989999999999998</v>
      </c>
      <c r="I8" s="59">
        <v>14.98</v>
      </c>
      <c r="J8" s="481">
        <v>12.23</v>
      </c>
      <c r="K8" s="1021">
        <v>256.89</v>
      </c>
      <c r="L8" s="313">
        <v>0.09</v>
      </c>
      <c r="M8" s="59">
        <v>0.15</v>
      </c>
      <c r="N8" s="59">
        <v>3.74</v>
      </c>
      <c r="O8" s="59">
        <v>40</v>
      </c>
      <c r="P8" s="481">
        <v>0.02</v>
      </c>
      <c r="Q8" s="313">
        <v>32.159999999999997</v>
      </c>
      <c r="R8" s="59">
        <v>166.26</v>
      </c>
      <c r="S8" s="59">
        <v>27.8</v>
      </c>
      <c r="T8" s="59">
        <v>2.14</v>
      </c>
      <c r="U8" s="59">
        <v>357.35</v>
      </c>
      <c r="V8" s="59">
        <v>6.7999999999999996E-3</v>
      </c>
      <c r="W8" s="59">
        <v>1.72E-3</v>
      </c>
      <c r="X8" s="60">
        <v>0.08</v>
      </c>
    </row>
    <row r="9" spans="1:25" s="36" customFormat="1" ht="26.45" customHeight="1" x14ac:dyDescent="0.25">
      <c r="A9" s="141"/>
      <c r="B9" s="162" t="s">
        <v>76</v>
      </c>
      <c r="C9" s="188">
        <v>89</v>
      </c>
      <c r="D9" s="164" t="s">
        <v>83</v>
      </c>
      <c r="E9" s="177" t="s">
        <v>91</v>
      </c>
      <c r="F9" s="188">
        <v>100</v>
      </c>
      <c r="G9" s="506"/>
      <c r="H9" s="427">
        <v>19.5</v>
      </c>
      <c r="I9" s="79">
        <v>18.23</v>
      </c>
      <c r="J9" s="428">
        <v>4.55</v>
      </c>
      <c r="K9" s="523">
        <v>260.49</v>
      </c>
      <c r="L9" s="427">
        <v>0.06</v>
      </c>
      <c r="M9" s="79">
        <v>0.14000000000000001</v>
      </c>
      <c r="N9" s="79">
        <v>1.28</v>
      </c>
      <c r="O9" s="79">
        <v>0</v>
      </c>
      <c r="P9" s="479">
        <v>0</v>
      </c>
      <c r="Q9" s="427">
        <v>20.98</v>
      </c>
      <c r="R9" s="79">
        <v>191.49</v>
      </c>
      <c r="S9" s="79">
        <v>25.45</v>
      </c>
      <c r="T9" s="79">
        <v>2.85</v>
      </c>
      <c r="U9" s="79">
        <v>345.31</v>
      </c>
      <c r="V9" s="79">
        <v>8.0000000000000002E-3</v>
      </c>
      <c r="W9" s="79">
        <v>0</v>
      </c>
      <c r="X9" s="428">
        <v>0.06</v>
      </c>
    </row>
    <row r="10" spans="1:25" s="36" customFormat="1" ht="30.75" customHeight="1" x14ac:dyDescent="0.25">
      <c r="A10" s="141"/>
      <c r="B10" s="161"/>
      <c r="C10" s="146">
        <v>52</v>
      </c>
      <c r="D10" s="426" t="s">
        <v>64</v>
      </c>
      <c r="E10" s="1040" t="s">
        <v>142</v>
      </c>
      <c r="F10" s="231">
        <v>180</v>
      </c>
      <c r="G10" s="132"/>
      <c r="H10" s="19">
        <v>3.98</v>
      </c>
      <c r="I10" s="20">
        <v>6.68</v>
      </c>
      <c r="J10" s="21">
        <v>31.19</v>
      </c>
      <c r="K10" s="198">
        <v>200.49</v>
      </c>
      <c r="L10" s="19">
        <v>0.18</v>
      </c>
      <c r="M10" s="20">
        <v>0.12</v>
      </c>
      <c r="N10" s="20">
        <v>16.8</v>
      </c>
      <c r="O10" s="20">
        <v>30</v>
      </c>
      <c r="P10" s="21">
        <v>0.09</v>
      </c>
      <c r="Q10" s="278">
        <v>21.3</v>
      </c>
      <c r="R10" s="20">
        <v>107.88</v>
      </c>
      <c r="S10" s="20">
        <v>42.11</v>
      </c>
      <c r="T10" s="20">
        <v>1.67</v>
      </c>
      <c r="U10" s="20">
        <v>990.81</v>
      </c>
      <c r="V10" s="20">
        <v>8.9999999999999993E-3</v>
      </c>
      <c r="W10" s="20">
        <v>1E-3</v>
      </c>
      <c r="X10" s="45">
        <v>0.06</v>
      </c>
    </row>
    <row r="11" spans="1:25" s="36" customFormat="1" ht="36" customHeight="1" x14ac:dyDescent="0.25">
      <c r="A11" s="141"/>
      <c r="B11" s="171"/>
      <c r="C11" s="133">
        <v>104</v>
      </c>
      <c r="D11" s="938" t="s">
        <v>18</v>
      </c>
      <c r="E11" s="668" t="s">
        <v>187</v>
      </c>
      <c r="F11" s="379">
        <v>200</v>
      </c>
      <c r="G11" s="98"/>
      <c r="H11" s="245">
        <v>0</v>
      </c>
      <c r="I11" s="15">
        <v>0</v>
      </c>
      <c r="J11" s="41">
        <v>14.4</v>
      </c>
      <c r="K11" s="260">
        <v>58.4</v>
      </c>
      <c r="L11" s="245">
        <v>0.1</v>
      </c>
      <c r="M11" s="15">
        <v>0.1</v>
      </c>
      <c r="N11" s="15">
        <v>3</v>
      </c>
      <c r="O11" s="15">
        <v>79.2</v>
      </c>
      <c r="P11" s="18">
        <v>0.96</v>
      </c>
      <c r="Q11" s="24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41">
        <v>0</v>
      </c>
    </row>
    <row r="12" spans="1:25" s="36" customFormat="1" ht="26.45" customHeight="1" x14ac:dyDescent="0.25">
      <c r="A12" s="141"/>
      <c r="B12" s="132"/>
      <c r="C12" s="134">
        <v>119</v>
      </c>
      <c r="D12" s="147" t="s">
        <v>14</v>
      </c>
      <c r="E12" s="184" t="s">
        <v>55</v>
      </c>
      <c r="F12" s="132">
        <v>20</v>
      </c>
      <c r="G12" s="132"/>
      <c r="H12" s="19">
        <v>1.52</v>
      </c>
      <c r="I12" s="20">
        <v>0.16</v>
      </c>
      <c r="J12" s="21">
        <v>9.84</v>
      </c>
      <c r="K12" s="276">
        <v>47</v>
      </c>
      <c r="L12" s="278">
        <v>0.02</v>
      </c>
      <c r="M12" s="19">
        <v>0.01</v>
      </c>
      <c r="N12" s="20">
        <v>0</v>
      </c>
      <c r="O12" s="20">
        <v>0</v>
      </c>
      <c r="P12" s="45">
        <v>0</v>
      </c>
      <c r="Q12" s="278">
        <v>4</v>
      </c>
      <c r="R12" s="20">
        <v>13</v>
      </c>
      <c r="S12" s="20">
        <v>2.8</v>
      </c>
      <c r="T12" s="20">
        <v>0.22</v>
      </c>
      <c r="U12" s="20">
        <v>18.600000000000001</v>
      </c>
      <c r="V12" s="20">
        <v>1E-3</v>
      </c>
      <c r="W12" s="20">
        <v>1E-3</v>
      </c>
      <c r="X12" s="45">
        <v>2.9</v>
      </c>
    </row>
    <row r="13" spans="1:25" s="36" customFormat="1" ht="26.45" customHeight="1" x14ac:dyDescent="0.25">
      <c r="A13" s="141"/>
      <c r="B13" s="150"/>
      <c r="C13" s="131">
        <v>120</v>
      </c>
      <c r="D13" s="147" t="s">
        <v>15</v>
      </c>
      <c r="E13" s="184" t="s">
        <v>47</v>
      </c>
      <c r="F13" s="132">
        <v>20</v>
      </c>
      <c r="G13" s="132"/>
      <c r="H13" s="19">
        <v>1.32</v>
      </c>
      <c r="I13" s="20">
        <v>0.24</v>
      </c>
      <c r="J13" s="21">
        <v>8.0399999999999991</v>
      </c>
      <c r="K13" s="276">
        <v>39.6</v>
      </c>
      <c r="L13" s="278">
        <v>0.03</v>
      </c>
      <c r="M13" s="19">
        <v>0.02</v>
      </c>
      <c r="N13" s="20">
        <v>0</v>
      </c>
      <c r="O13" s="20">
        <v>0</v>
      </c>
      <c r="P13" s="45">
        <v>0</v>
      </c>
      <c r="Q13" s="278">
        <v>5.8</v>
      </c>
      <c r="R13" s="20">
        <v>30</v>
      </c>
      <c r="S13" s="20">
        <v>9.4</v>
      </c>
      <c r="T13" s="20">
        <v>0.78</v>
      </c>
      <c r="U13" s="20">
        <v>47</v>
      </c>
      <c r="V13" s="20">
        <v>1E-3</v>
      </c>
      <c r="W13" s="20">
        <v>1E-3</v>
      </c>
      <c r="X13" s="45">
        <v>0</v>
      </c>
    </row>
    <row r="14" spans="1:25" s="36" customFormat="1" ht="26.45" customHeight="1" x14ac:dyDescent="0.25">
      <c r="A14" s="141"/>
      <c r="B14" s="160" t="s">
        <v>74</v>
      </c>
      <c r="C14" s="187"/>
      <c r="D14" s="159"/>
      <c r="E14" s="178" t="s">
        <v>20</v>
      </c>
      <c r="F14" s="301">
        <f>F6+F8+F10+F11+F12+F13</f>
        <v>630</v>
      </c>
      <c r="G14" s="302"/>
      <c r="H14" s="207">
        <f t="shared" ref="H14:X14" si="0">H6+H8+H10+H11+H12+H13</f>
        <v>26.75</v>
      </c>
      <c r="I14" s="22">
        <f t="shared" si="0"/>
        <v>28.15</v>
      </c>
      <c r="J14" s="61">
        <f t="shared" si="0"/>
        <v>79.5</v>
      </c>
      <c r="K14" s="470">
        <f t="shared" si="0"/>
        <v>683.02</v>
      </c>
      <c r="L14" s="207">
        <f t="shared" si="0"/>
        <v>0.47000000000000008</v>
      </c>
      <c r="M14" s="22">
        <f t="shared" si="0"/>
        <v>0.45999999999999996</v>
      </c>
      <c r="N14" s="22">
        <f t="shared" si="0"/>
        <v>47.629999999999995</v>
      </c>
      <c r="O14" s="22">
        <f t="shared" si="0"/>
        <v>209.2</v>
      </c>
      <c r="P14" s="110">
        <f t="shared" si="0"/>
        <v>1.07</v>
      </c>
      <c r="Q14" s="207">
        <f t="shared" si="0"/>
        <v>94.41</v>
      </c>
      <c r="R14" s="22">
        <f t="shared" si="0"/>
        <v>358.37</v>
      </c>
      <c r="S14" s="22">
        <f t="shared" si="0"/>
        <v>100.96000000000001</v>
      </c>
      <c r="T14" s="22">
        <f t="shared" si="0"/>
        <v>5.55</v>
      </c>
      <c r="U14" s="22">
        <f t="shared" si="0"/>
        <v>1539.7199999999998</v>
      </c>
      <c r="V14" s="22">
        <f t="shared" si="0"/>
        <v>1.873E-2</v>
      </c>
      <c r="W14" s="22">
        <f t="shared" si="0"/>
        <v>4.9399999999999999E-3</v>
      </c>
      <c r="X14" s="61">
        <f t="shared" si="0"/>
        <v>3.05</v>
      </c>
    </row>
    <row r="15" spans="1:25" s="36" customFormat="1" ht="26.45" customHeight="1" x14ac:dyDescent="0.25">
      <c r="A15" s="141"/>
      <c r="B15" s="162" t="s">
        <v>76</v>
      </c>
      <c r="C15" s="188"/>
      <c r="D15" s="164"/>
      <c r="E15" s="179" t="s">
        <v>20</v>
      </c>
      <c r="F15" s="299">
        <f>F7+F9+F10+F11+F12+F13</f>
        <v>620</v>
      </c>
      <c r="G15" s="299"/>
      <c r="H15" s="299">
        <f t="shared" ref="H15:X15" si="1">H7+H9+H10+H11+H12+H13</f>
        <v>27.42</v>
      </c>
      <c r="I15" s="299">
        <f t="shared" si="1"/>
        <v>25.509999999999998</v>
      </c>
      <c r="J15" s="299">
        <f t="shared" si="1"/>
        <v>71.819999999999993</v>
      </c>
      <c r="K15" s="299">
        <f t="shared" si="1"/>
        <v>629.98</v>
      </c>
      <c r="L15" s="299">
        <f t="shared" si="1"/>
        <v>0.45000000000000007</v>
      </c>
      <c r="M15" s="299">
        <f t="shared" si="1"/>
        <v>0.43000000000000005</v>
      </c>
      <c r="N15" s="299">
        <f t="shared" si="1"/>
        <v>46.08</v>
      </c>
      <c r="O15" s="299">
        <f t="shared" si="1"/>
        <v>239.2</v>
      </c>
      <c r="P15" s="299">
        <f t="shared" si="1"/>
        <v>1.05</v>
      </c>
      <c r="Q15" s="299">
        <f t="shared" si="1"/>
        <v>66.08</v>
      </c>
      <c r="R15" s="299">
        <f t="shared" si="1"/>
        <v>368.37</v>
      </c>
      <c r="S15" s="299">
        <f t="shared" si="1"/>
        <v>99.76</v>
      </c>
      <c r="T15" s="299">
        <f t="shared" si="1"/>
        <v>6.42</v>
      </c>
      <c r="U15" s="299">
        <f t="shared" si="1"/>
        <v>1691.7199999999998</v>
      </c>
      <c r="V15" s="299">
        <f t="shared" si="1"/>
        <v>1.9200000000000002E-2</v>
      </c>
      <c r="W15" s="299">
        <f t="shared" si="1"/>
        <v>3.4000000000000002E-3</v>
      </c>
      <c r="X15" s="299">
        <f t="shared" si="1"/>
        <v>3.04</v>
      </c>
    </row>
    <row r="16" spans="1:25" s="36" customFormat="1" ht="26.45" customHeight="1" x14ac:dyDescent="0.25">
      <c r="A16" s="141"/>
      <c r="B16" s="160" t="s">
        <v>74</v>
      </c>
      <c r="C16" s="187"/>
      <c r="D16" s="159"/>
      <c r="E16" s="180" t="s">
        <v>21</v>
      </c>
      <c r="F16" s="187"/>
      <c r="G16" s="510"/>
      <c r="H16" s="313"/>
      <c r="I16" s="59"/>
      <c r="J16" s="60"/>
      <c r="K16" s="582">
        <f>K14/27.2</f>
        <v>25.111029411764704</v>
      </c>
      <c r="L16" s="313"/>
      <c r="M16" s="59"/>
      <c r="N16" s="59"/>
      <c r="O16" s="59"/>
      <c r="P16" s="481"/>
      <c r="Q16" s="313"/>
      <c r="R16" s="59"/>
      <c r="S16" s="59"/>
      <c r="T16" s="59"/>
      <c r="U16" s="59"/>
      <c r="V16" s="59"/>
      <c r="W16" s="59"/>
      <c r="X16" s="60"/>
    </row>
    <row r="17" spans="1:24" s="36" customFormat="1" ht="26.45" customHeight="1" thickBot="1" x14ac:dyDescent="0.3">
      <c r="A17" s="141"/>
      <c r="B17" s="462" t="s">
        <v>76</v>
      </c>
      <c r="C17" s="190"/>
      <c r="D17" s="464"/>
      <c r="E17" s="399" t="s">
        <v>21</v>
      </c>
      <c r="F17" s="190"/>
      <c r="G17" s="791"/>
      <c r="H17" s="315"/>
      <c r="I17" s="165"/>
      <c r="J17" s="166"/>
      <c r="K17" s="583">
        <f>K15/27.2</f>
        <v>23.161029411764709</v>
      </c>
      <c r="L17" s="315"/>
      <c r="M17" s="165"/>
      <c r="N17" s="165"/>
      <c r="O17" s="165"/>
      <c r="P17" s="505"/>
      <c r="Q17" s="315"/>
      <c r="R17" s="165"/>
      <c r="S17" s="165"/>
      <c r="T17" s="165"/>
      <c r="U17" s="165"/>
      <c r="V17" s="165"/>
      <c r="W17" s="165"/>
      <c r="X17" s="166"/>
    </row>
    <row r="18" spans="1:24" s="16" customFormat="1" ht="36" customHeight="1" x14ac:dyDescent="0.25">
      <c r="A18" s="143" t="s">
        <v>7</v>
      </c>
      <c r="B18" s="153"/>
      <c r="C18" s="280">
        <v>24</v>
      </c>
      <c r="D18" s="676" t="s">
        <v>19</v>
      </c>
      <c r="E18" s="676" t="s">
        <v>113</v>
      </c>
      <c r="F18" s="136">
        <v>150</v>
      </c>
      <c r="G18" s="321"/>
      <c r="H18" s="262">
        <v>0.6</v>
      </c>
      <c r="I18" s="37">
        <v>0.6</v>
      </c>
      <c r="J18" s="47">
        <v>14.7</v>
      </c>
      <c r="K18" s="197">
        <v>70.5</v>
      </c>
      <c r="L18" s="46">
        <v>0.05</v>
      </c>
      <c r="M18" s="37">
        <v>0.03</v>
      </c>
      <c r="N18" s="37">
        <v>15</v>
      </c>
      <c r="O18" s="37">
        <v>0</v>
      </c>
      <c r="P18" s="47">
        <v>0</v>
      </c>
      <c r="Q18" s="262">
        <v>24</v>
      </c>
      <c r="R18" s="37">
        <v>16.5</v>
      </c>
      <c r="S18" s="37">
        <v>13.5</v>
      </c>
      <c r="T18" s="37">
        <v>3.3</v>
      </c>
      <c r="U18" s="37">
        <v>417</v>
      </c>
      <c r="V18" s="37">
        <v>3.0000000000000001E-3</v>
      </c>
      <c r="W18" s="37">
        <v>0</v>
      </c>
      <c r="X18" s="225">
        <v>0.01</v>
      </c>
    </row>
    <row r="19" spans="1:24" s="16" customFormat="1" ht="26.45" customHeight="1" x14ac:dyDescent="0.25">
      <c r="A19" s="104"/>
      <c r="B19" s="133"/>
      <c r="C19" s="170">
        <v>34</v>
      </c>
      <c r="D19" s="130" t="s">
        <v>9</v>
      </c>
      <c r="E19" s="400" t="s">
        <v>77</v>
      </c>
      <c r="F19" s="683">
        <v>250</v>
      </c>
      <c r="G19" s="170"/>
      <c r="H19" s="246">
        <v>11.49</v>
      </c>
      <c r="I19" s="13">
        <v>7.05</v>
      </c>
      <c r="J19" s="23">
        <v>17.04</v>
      </c>
      <c r="K19" s="134">
        <v>176.48</v>
      </c>
      <c r="L19" s="215">
        <v>0.21</v>
      </c>
      <c r="M19" s="215">
        <v>0.1</v>
      </c>
      <c r="N19" s="80">
        <v>3.41</v>
      </c>
      <c r="O19" s="80">
        <v>140</v>
      </c>
      <c r="P19" s="214">
        <v>0</v>
      </c>
      <c r="Q19" s="255">
        <v>30.49</v>
      </c>
      <c r="R19" s="80">
        <v>126.25</v>
      </c>
      <c r="S19" s="80">
        <v>36.299999999999997</v>
      </c>
      <c r="T19" s="80">
        <v>2.6</v>
      </c>
      <c r="U19" s="80">
        <v>424.4</v>
      </c>
      <c r="V19" s="80">
        <v>5.0000000000000001E-3</v>
      </c>
      <c r="W19" s="80">
        <v>3.0000000000000001E-3</v>
      </c>
      <c r="X19" s="214">
        <v>0.04</v>
      </c>
    </row>
    <row r="20" spans="1:24" s="16" customFormat="1" ht="26.45" customHeight="1" x14ac:dyDescent="0.25">
      <c r="A20" s="104"/>
      <c r="B20" s="187" t="s">
        <v>74</v>
      </c>
      <c r="C20" s="191">
        <v>240</v>
      </c>
      <c r="D20" s="159" t="s">
        <v>10</v>
      </c>
      <c r="E20" s="570" t="s">
        <v>132</v>
      </c>
      <c r="F20" s="729">
        <v>100</v>
      </c>
      <c r="G20" s="191"/>
      <c r="H20" s="437">
        <v>22.42</v>
      </c>
      <c r="I20" s="438">
        <v>22.57</v>
      </c>
      <c r="J20" s="503">
        <v>2.33</v>
      </c>
      <c r="K20" s="386">
        <v>304.45</v>
      </c>
      <c r="L20" s="441">
        <v>0.08</v>
      </c>
      <c r="M20" s="441">
        <v>0.21</v>
      </c>
      <c r="N20" s="438">
        <v>1.67</v>
      </c>
      <c r="O20" s="438">
        <v>250</v>
      </c>
      <c r="P20" s="439">
        <v>0.47</v>
      </c>
      <c r="Q20" s="437">
        <v>175.17</v>
      </c>
      <c r="R20" s="438">
        <v>247.32</v>
      </c>
      <c r="S20" s="438">
        <v>29.61</v>
      </c>
      <c r="T20" s="438">
        <v>1.68</v>
      </c>
      <c r="U20" s="438">
        <v>264.29000000000002</v>
      </c>
      <c r="V20" s="438">
        <v>5.1000000000000004E-3</v>
      </c>
      <c r="W20" s="438">
        <v>3.0000000000000001E-3</v>
      </c>
      <c r="X20" s="439">
        <v>0.12</v>
      </c>
    </row>
    <row r="21" spans="1:24" s="36" customFormat="1" ht="26.45" customHeight="1" x14ac:dyDescent="0.25">
      <c r="A21" s="105"/>
      <c r="B21" s="162" t="s">
        <v>76</v>
      </c>
      <c r="C21" s="192">
        <v>82</v>
      </c>
      <c r="D21" s="518" t="s">
        <v>10</v>
      </c>
      <c r="E21" s="571" t="s">
        <v>152</v>
      </c>
      <c r="F21" s="716">
        <v>105</v>
      </c>
      <c r="G21" s="192"/>
      <c r="H21" s="247">
        <v>27.49</v>
      </c>
      <c r="I21" s="65">
        <v>23.31</v>
      </c>
      <c r="J21" s="482">
        <v>0.79</v>
      </c>
      <c r="K21" s="548">
        <v>321.08</v>
      </c>
      <c r="L21" s="64">
        <v>0.1</v>
      </c>
      <c r="M21" s="64">
        <v>0.19</v>
      </c>
      <c r="N21" s="65">
        <v>1.22</v>
      </c>
      <c r="O21" s="65">
        <v>50</v>
      </c>
      <c r="P21" s="109">
        <v>0.06</v>
      </c>
      <c r="Q21" s="247">
        <v>64.650000000000006</v>
      </c>
      <c r="R21" s="65">
        <v>233.36</v>
      </c>
      <c r="S21" s="65">
        <v>26.7</v>
      </c>
      <c r="T21" s="65">
        <v>1.75</v>
      </c>
      <c r="U21" s="65">
        <v>299.57</v>
      </c>
      <c r="V21" s="65">
        <v>6.0000000000000001E-3</v>
      </c>
      <c r="W21" s="65">
        <v>0</v>
      </c>
      <c r="X21" s="109">
        <v>0.17</v>
      </c>
    </row>
    <row r="22" spans="1:24" s="36" customFormat="1" ht="26.45" customHeight="1" x14ac:dyDescent="0.25">
      <c r="A22" s="105"/>
      <c r="B22" s="161"/>
      <c r="C22" s="171">
        <v>65</v>
      </c>
      <c r="D22" s="128" t="s">
        <v>87</v>
      </c>
      <c r="E22" s="147" t="s">
        <v>54</v>
      </c>
      <c r="F22" s="126">
        <v>180</v>
      </c>
      <c r="G22" s="172"/>
      <c r="H22" s="393">
        <v>8.11</v>
      </c>
      <c r="I22" s="93">
        <v>4.72</v>
      </c>
      <c r="J22" s="643">
        <v>49.54</v>
      </c>
      <c r="K22" s="199">
        <v>272.97000000000003</v>
      </c>
      <c r="L22" s="75">
        <v>0.1</v>
      </c>
      <c r="M22" s="75">
        <v>0.03</v>
      </c>
      <c r="N22" s="13">
        <v>0</v>
      </c>
      <c r="O22" s="13">
        <v>20</v>
      </c>
      <c r="P22" s="23">
        <v>0.08</v>
      </c>
      <c r="Q22" s="246">
        <v>16.25</v>
      </c>
      <c r="R22" s="13">
        <v>61</v>
      </c>
      <c r="S22" s="13">
        <v>10.97</v>
      </c>
      <c r="T22" s="13">
        <v>1.1100000000000001</v>
      </c>
      <c r="U22" s="13">
        <v>87</v>
      </c>
      <c r="V22" s="13">
        <v>1E-3</v>
      </c>
      <c r="W22" s="13">
        <v>0</v>
      </c>
      <c r="X22" s="43">
        <v>0.02</v>
      </c>
    </row>
    <row r="23" spans="1:24" s="16" customFormat="1" ht="33.75" customHeight="1" x14ac:dyDescent="0.25">
      <c r="A23" s="106"/>
      <c r="B23" s="133"/>
      <c r="C23" s="172">
        <v>216</v>
      </c>
      <c r="D23" s="128" t="s">
        <v>18</v>
      </c>
      <c r="E23" s="373" t="s">
        <v>153</v>
      </c>
      <c r="F23" s="665">
        <v>200</v>
      </c>
      <c r="G23" s="644"/>
      <c r="H23" s="245">
        <v>0.25</v>
      </c>
      <c r="I23" s="15">
        <v>0</v>
      </c>
      <c r="J23" s="18">
        <v>12.73</v>
      </c>
      <c r="K23" s="195">
        <v>51.3</v>
      </c>
      <c r="L23" s="17">
        <v>0</v>
      </c>
      <c r="M23" s="17">
        <v>0</v>
      </c>
      <c r="N23" s="15">
        <v>4.3899999999999997</v>
      </c>
      <c r="O23" s="15">
        <v>0</v>
      </c>
      <c r="P23" s="41">
        <v>0</v>
      </c>
      <c r="Q23" s="245">
        <v>0.32</v>
      </c>
      <c r="R23" s="15">
        <v>0</v>
      </c>
      <c r="S23" s="15">
        <v>0</v>
      </c>
      <c r="T23" s="15">
        <v>0.03</v>
      </c>
      <c r="U23" s="15">
        <v>0.3</v>
      </c>
      <c r="V23" s="15">
        <v>0</v>
      </c>
      <c r="W23" s="15">
        <v>0</v>
      </c>
      <c r="X23" s="41">
        <v>0</v>
      </c>
    </row>
    <row r="24" spans="1:24" s="16" customFormat="1" ht="26.45" customHeight="1" x14ac:dyDescent="0.25">
      <c r="A24" s="106"/>
      <c r="B24" s="134"/>
      <c r="C24" s="23">
        <v>119</v>
      </c>
      <c r="D24" s="147" t="s">
        <v>14</v>
      </c>
      <c r="E24" s="147" t="s">
        <v>55</v>
      </c>
      <c r="F24" s="132">
        <v>20</v>
      </c>
      <c r="G24" s="171"/>
      <c r="H24" s="278">
        <v>1.52</v>
      </c>
      <c r="I24" s="20">
        <v>0.16</v>
      </c>
      <c r="J24" s="21">
        <v>9.84</v>
      </c>
      <c r="K24" s="276">
        <v>47</v>
      </c>
      <c r="L24" s="19">
        <v>0.02</v>
      </c>
      <c r="M24" s="19">
        <v>0.01</v>
      </c>
      <c r="N24" s="20">
        <v>0</v>
      </c>
      <c r="O24" s="20">
        <v>0</v>
      </c>
      <c r="P24" s="45">
        <v>0</v>
      </c>
      <c r="Q24" s="278">
        <v>4</v>
      </c>
      <c r="R24" s="20">
        <v>13</v>
      </c>
      <c r="S24" s="20">
        <v>2.8</v>
      </c>
      <c r="T24" s="20">
        <v>0.22</v>
      </c>
      <c r="U24" s="20">
        <v>18.600000000000001</v>
      </c>
      <c r="V24" s="20">
        <v>1E-3</v>
      </c>
      <c r="W24" s="20">
        <v>1E-3</v>
      </c>
      <c r="X24" s="45">
        <v>2.9</v>
      </c>
    </row>
    <row r="25" spans="1:24" s="16" customFormat="1" ht="26.45" customHeight="1" x14ac:dyDescent="0.25">
      <c r="A25" s="106"/>
      <c r="B25" s="134"/>
      <c r="C25" s="126">
        <v>120</v>
      </c>
      <c r="D25" s="147" t="s">
        <v>15</v>
      </c>
      <c r="E25" s="147" t="s">
        <v>47</v>
      </c>
      <c r="F25" s="132">
        <v>20</v>
      </c>
      <c r="G25" s="171"/>
      <c r="H25" s="278">
        <v>1.32</v>
      </c>
      <c r="I25" s="20">
        <v>0.24</v>
      </c>
      <c r="J25" s="21">
        <v>8.0399999999999991</v>
      </c>
      <c r="K25" s="276">
        <v>39.6</v>
      </c>
      <c r="L25" s="19">
        <v>0.03</v>
      </c>
      <c r="M25" s="19">
        <v>0.02</v>
      </c>
      <c r="N25" s="20">
        <v>0</v>
      </c>
      <c r="O25" s="20">
        <v>0</v>
      </c>
      <c r="P25" s="45">
        <v>0</v>
      </c>
      <c r="Q25" s="278">
        <v>5.8</v>
      </c>
      <c r="R25" s="20">
        <v>30</v>
      </c>
      <c r="S25" s="20">
        <v>9.4</v>
      </c>
      <c r="T25" s="20">
        <v>0.78</v>
      </c>
      <c r="U25" s="20">
        <v>47</v>
      </c>
      <c r="V25" s="20">
        <v>1E-3</v>
      </c>
      <c r="W25" s="20">
        <v>1E-3</v>
      </c>
      <c r="X25" s="45">
        <v>0</v>
      </c>
    </row>
    <row r="26" spans="1:24" s="36" customFormat="1" ht="26.45" customHeight="1" x14ac:dyDescent="0.25">
      <c r="A26" s="105"/>
      <c r="B26" s="160" t="s">
        <v>74</v>
      </c>
      <c r="C26" s="516"/>
      <c r="D26" s="519"/>
      <c r="E26" s="442" t="s">
        <v>20</v>
      </c>
      <c r="F26" s="451">
        <f>F18+F19+F20+F22+F23+F24+F25</f>
        <v>920</v>
      </c>
      <c r="G26" s="516"/>
      <c r="H26" s="485">
        <f t="shared" ref="H26:X26" si="2">H18+H19+H20+H22+H23+H24+H25</f>
        <v>45.710000000000008</v>
      </c>
      <c r="I26" s="486">
        <f t="shared" si="2"/>
        <v>35.339999999999996</v>
      </c>
      <c r="J26" s="489">
        <f t="shared" si="2"/>
        <v>114.22</v>
      </c>
      <c r="K26" s="450">
        <f t="shared" si="2"/>
        <v>962.3</v>
      </c>
      <c r="L26" s="556">
        <f t="shared" si="2"/>
        <v>0.4900000000000001</v>
      </c>
      <c r="M26" s="486">
        <f t="shared" si="2"/>
        <v>0.4</v>
      </c>
      <c r="N26" s="486">
        <f t="shared" si="2"/>
        <v>24.47</v>
      </c>
      <c r="O26" s="486">
        <f t="shared" si="2"/>
        <v>410</v>
      </c>
      <c r="P26" s="487">
        <f t="shared" si="2"/>
        <v>0.54999999999999993</v>
      </c>
      <c r="Q26" s="485">
        <f t="shared" si="2"/>
        <v>256.02999999999997</v>
      </c>
      <c r="R26" s="486">
        <f t="shared" si="2"/>
        <v>494.07</v>
      </c>
      <c r="S26" s="486">
        <f t="shared" si="2"/>
        <v>102.58</v>
      </c>
      <c r="T26" s="486">
        <f t="shared" si="2"/>
        <v>9.7199999999999989</v>
      </c>
      <c r="U26" s="486">
        <f t="shared" si="2"/>
        <v>1258.5899999999999</v>
      </c>
      <c r="V26" s="486">
        <f t="shared" si="2"/>
        <v>1.6100000000000003E-2</v>
      </c>
      <c r="W26" s="486">
        <f t="shared" si="2"/>
        <v>8.0000000000000002E-3</v>
      </c>
      <c r="X26" s="487">
        <f t="shared" si="2"/>
        <v>3.09</v>
      </c>
    </row>
    <row r="27" spans="1:24" s="36" customFormat="1" ht="26.45" customHeight="1" x14ac:dyDescent="0.25">
      <c r="A27" s="105"/>
      <c r="B27" s="462" t="s">
        <v>76</v>
      </c>
      <c r="C27" s="465"/>
      <c r="D27" s="520"/>
      <c r="E27" s="573" t="s">
        <v>20</v>
      </c>
      <c r="F27" s="545">
        <f>F18+F19+F21+F22+F23+F24+F25</f>
        <v>925</v>
      </c>
      <c r="G27" s="465"/>
      <c r="H27" s="415">
        <f t="shared" ref="H27:X27" si="3">H18+H19+H21+H22+H23+H24+H25</f>
        <v>50.78</v>
      </c>
      <c r="I27" s="62">
        <f t="shared" si="3"/>
        <v>36.08</v>
      </c>
      <c r="J27" s="422">
        <f t="shared" si="3"/>
        <v>112.68</v>
      </c>
      <c r="K27" s="300">
        <f t="shared" si="3"/>
        <v>978.93</v>
      </c>
      <c r="L27" s="63">
        <f t="shared" si="3"/>
        <v>0.51</v>
      </c>
      <c r="M27" s="63">
        <f t="shared" si="3"/>
        <v>0.38</v>
      </c>
      <c r="N27" s="62">
        <f t="shared" si="3"/>
        <v>24.02</v>
      </c>
      <c r="O27" s="62">
        <f t="shared" si="3"/>
        <v>210</v>
      </c>
      <c r="P27" s="416">
        <f t="shared" si="3"/>
        <v>0.14000000000000001</v>
      </c>
      <c r="Q27" s="415">
        <f t="shared" si="3"/>
        <v>145.51</v>
      </c>
      <c r="R27" s="62">
        <f t="shared" si="3"/>
        <v>480.11</v>
      </c>
      <c r="S27" s="62">
        <f t="shared" si="3"/>
        <v>99.67</v>
      </c>
      <c r="T27" s="62">
        <f t="shared" si="3"/>
        <v>9.7899999999999991</v>
      </c>
      <c r="U27" s="62">
        <f t="shared" si="3"/>
        <v>1293.8699999999999</v>
      </c>
      <c r="V27" s="62">
        <f t="shared" si="3"/>
        <v>1.7000000000000001E-2</v>
      </c>
      <c r="W27" s="62">
        <f t="shared" si="3"/>
        <v>5.0000000000000001E-3</v>
      </c>
      <c r="X27" s="416">
        <f t="shared" si="3"/>
        <v>3.14</v>
      </c>
    </row>
    <row r="28" spans="1:24" s="36" customFormat="1" ht="26.45" customHeight="1" x14ac:dyDescent="0.25">
      <c r="A28" s="105"/>
      <c r="B28" s="511" t="s">
        <v>74</v>
      </c>
      <c r="C28" s="516"/>
      <c r="D28" s="519"/>
      <c r="E28" s="572" t="s">
        <v>21</v>
      </c>
      <c r="F28" s="451"/>
      <c r="G28" s="516"/>
      <c r="H28" s="485"/>
      <c r="I28" s="486"/>
      <c r="J28" s="489"/>
      <c r="K28" s="575">
        <f>K26/27.2</f>
        <v>35.378676470588232</v>
      </c>
      <c r="L28" s="556"/>
      <c r="M28" s="556"/>
      <c r="N28" s="486"/>
      <c r="O28" s="486"/>
      <c r="P28" s="487"/>
      <c r="Q28" s="485"/>
      <c r="R28" s="486"/>
      <c r="S28" s="486"/>
      <c r="T28" s="486"/>
      <c r="U28" s="486"/>
      <c r="V28" s="486"/>
      <c r="W28" s="486"/>
      <c r="X28" s="487"/>
    </row>
    <row r="29" spans="1:24" s="36" customFormat="1" ht="26.45" customHeight="1" thickBot="1" x14ac:dyDescent="0.3">
      <c r="A29" s="144"/>
      <c r="B29" s="512" t="s">
        <v>76</v>
      </c>
      <c r="C29" s="574"/>
      <c r="D29" s="723"/>
      <c r="E29" s="453" t="s">
        <v>21</v>
      </c>
      <c r="F29" s="169"/>
      <c r="G29" s="203"/>
      <c r="H29" s="455"/>
      <c r="I29" s="456"/>
      <c r="J29" s="504"/>
      <c r="K29" s="490">
        <f>K27/27.2</f>
        <v>35.990073529411767</v>
      </c>
      <c r="L29" s="459"/>
      <c r="M29" s="459"/>
      <c r="N29" s="456"/>
      <c r="O29" s="456"/>
      <c r="P29" s="457"/>
      <c r="Q29" s="455"/>
      <c r="R29" s="456"/>
      <c r="S29" s="456"/>
      <c r="T29" s="456"/>
      <c r="U29" s="456"/>
      <c r="V29" s="456"/>
      <c r="W29" s="456"/>
      <c r="X29" s="457"/>
    </row>
    <row r="30" spans="1:24" x14ac:dyDescent="0.25">
      <c r="A30" s="2"/>
      <c r="B30" s="4"/>
      <c r="C30" s="4"/>
      <c r="D30" s="2"/>
      <c r="E30" s="2"/>
      <c r="F30" s="2"/>
      <c r="G30" s="9"/>
      <c r="H30" s="10"/>
      <c r="I30" s="9"/>
      <c r="J30" s="2"/>
      <c r="K30" s="12"/>
      <c r="L30" s="2"/>
      <c r="M30" s="2"/>
      <c r="N30" s="2"/>
      <c r="O30" s="2"/>
    </row>
    <row r="31" spans="1:24" ht="18.75" x14ac:dyDescent="0.25">
      <c r="A31" s="626" t="s">
        <v>66</v>
      </c>
      <c r="B31" s="112"/>
      <c r="C31" s="627"/>
      <c r="D31" s="628"/>
      <c r="E31" s="25"/>
      <c r="F31" s="26"/>
      <c r="G31" s="11"/>
      <c r="H31" s="9"/>
      <c r="I31" s="11"/>
      <c r="J31" s="11"/>
    </row>
    <row r="32" spans="1:24" ht="18.75" x14ac:dyDescent="0.25">
      <c r="A32" s="629" t="s">
        <v>67</v>
      </c>
      <c r="B32" s="113"/>
      <c r="C32" s="500"/>
      <c r="D32" s="500"/>
      <c r="E32" s="25"/>
      <c r="F32" s="26"/>
      <c r="G32" s="11"/>
      <c r="H32" s="11"/>
      <c r="I32" s="11"/>
      <c r="J32" s="11"/>
    </row>
    <row r="33" spans="4:10" ht="18.75" x14ac:dyDescent="0.25">
      <c r="D33" s="11"/>
      <c r="E33" s="25"/>
      <c r="F33" s="26"/>
      <c r="G33" s="11"/>
      <c r="H33" s="11"/>
      <c r="I33" s="11"/>
      <c r="J33" s="11"/>
    </row>
    <row r="34" spans="4:10" ht="18.75" x14ac:dyDescent="0.25">
      <c r="D34" s="11"/>
      <c r="E34" s="25"/>
      <c r="F34" s="26"/>
      <c r="G34" s="11"/>
      <c r="H34" s="11"/>
      <c r="I34" s="11"/>
      <c r="J34" s="11"/>
    </row>
    <row r="36" spans="4:10" ht="18.75" x14ac:dyDescent="0.25">
      <c r="D36" s="11"/>
      <c r="E36" s="25"/>
      <c r="F36" s="26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  <row r="41" spans="4:10" x14ac:dyDescent="0.25">
      <c r="D41" s="11"/>
      <c r="E41" s="11"/>
      <c r="F41" s="11"/>
      <c r="G41" s="11"/>
      <c r="H41" s="11"/>
      <c r="I41" s="11"/>
      <c r="J41" s="11"/>
    </row>
    <row r="42" spans="4:10" x14ac:dyDescent="0.25">
      <c r="D42" s="11"/>
      <c r="E42" s="11"/>
      <c r="F42" s="11"/>
      <c r="G42" s="11"/>
      <c r="H42" s="11"/>
      <c r="I42" s="11"/>
      <c r="J42" s="11"/>
    </row>
    <row r="43" spans="4:10" x14ac:dyDescent="0.25">
      <c r="D43" s="11"/>
      <c r="E43" s="11"/>
      <c r="F43" s="11"/>
      <c r="G43" s="11"/>
      <c r="H43" s="11"/>
      <c r="I43" s="11"/>
      <c r="J43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7"/>
  <sheetViews>
    <sheetView zoomScale="60" zoomScaleNormal="60" workbookViewId="0">
      <selection activeCell="F21" sqref="F21"/>
    </sheetView>
  </sheetViews>
  <sheetFormatPr defaultRowHeight="15" x14ac:dyDescent="0.25"/>
  <cols>
    <col min="1" max="2" width="16.85546875" customWidth="1"/>
    <col min="3" max="3" width="15.7109375" style="5" customWidth="1"/>
    <col min="4" max="4" width="24.42578125" customWidth="1"/>
    <col min="5" max="5" width="64.42578125" customWidth="1"/>
    <col min="6" max="6" width="15.42578125" customWidth="1"/>
    <col min="7" max="7" width="15.7109375" customWidth="1"/>
    <col min="9" max="9" width="11.28515625" customWidth="1"/>
    <col min="10" max="10" width="12.85546875" customWidth="1"/>
    <col min="11" max="11" width="20.7109375" customWidth="1"/>
    <col min="12" max="13" width="11.28515625" customWidth="1"/>
    <col min="17" max="17" width="9.140625" customWidth="1"/>
    <col min="23" max="23" width="11.28515625" customWidth="1"/>
  </cols>
  <sheetData>
    <row r="2" spans="1:24" ht="23.25" x14ac:dyDescent="0.35">
      <c r="A2" s="6" t="s">
        <v>1</v>
      </c>
      <c r="B2" s="6"/>
      <c r="C2" s="7"/>
      <c r="D2" s="6" t="s">
        <v>3</v>
      </c>
      <c r="E2" s="6"/>
      <c r="F2" s="8" t="s">
        <v>2</v>
      </c>
      <c r="G2" s="116">
        <v>15</v>
      </c>
      <c r="H2" s="6"/>
      <c r="K2" s="8"/>
      <c r="L2" s="7"/>
      <c r="M2" s="7"/>
      <c r="N2" s="1"/>
      <c r="O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24" s="16" customFormat="1" ht="21.75" customHeight="1" thickBot="1" x14ac:dyDescent="0.3">
      <c r="A4" s="139"/>
      <c r="B4" s="82"/>
      <c r="C4" s="649" t="s">
        <v>39</v>
      </c>
      <c r="D4" s="101"/>
      <c r="E4" s="158"/>
      <c r="F4" s="102"/>
      <c r="G4" s="102"/>
      <c r="H4" s="894" t="s">
        <v>22</v>
      </c>
      <c r="I4" s="895"/>
      <c r="J4" s="896"/>
      <c r="K4" s="293" t="s">
        <v>23</v>
      </c>
      <c r="L4" s="1057" t="s">
        <v>24</v>
      </c>
      <c r="M4" s="1058"/>
      <c r="N4" s="1059"/>
      <c r="O4" s="1059"/>
      <c r="P4" s="1060"/>
      <c r="Q4" s="1064" t="s">
        <v>25</v>
      </c>
      <c r="R4" s="1065"/>
      <c r="S4" s="1065"/>
      <c r="T4" s="1065"/>
      <c r="U4" s="1065"/>
      <c r="V4" s="1065"/>
      <c r="W4" s="1065"/>
      <c r="X4" s="1066"/>
    </row>
    <row r="5" spans="1:24" s="16" customFormat="1" ht="28.5" customHeight="1" thickBot="1" x14ac:dyDescent="0.3">
      <c r="A5" s="140" t="s">
        <v>0</v>
      </c>
      <c r="B5" s="83"/>
      <c r="C5" s="103" t="s">
        <v>40</v>
      </c>
      <c r="D5" s="405" t="s">
        <v>41</v>
      </c>
      <c r="E5" s="103" t="s">
        <v>38</v>
      </c>
      <c r="F5" s="103" t="s">
        <v>26</v>
      </c>
      <c r="G5" s="103" t="s">
        <v>37</v>
      </c>
      <c r="H5" s="97" t="s">
        <v>27</v>
      </c>
      <c r="I5" s="568" t="s">
        <v>28</v>
      </c>
      <c r="J5" s="97" t="s">
        <v>29</v>
      </c>
      <c r="K5" s="798" t="s">
        <v>30</v>
      </c>
      <c r="L5" s="584" t="s">
        <v>31</v>
      </c>
      <c r="M5" s="584" t="s">
        <v>129</v>
      </c>
      <c r="N5" s="584" t="s">
        <v>32</v>
      </c>
      <c r="O5" s="585" t="s">
        <v>131</v>
      </c>
      <c r="P5" s="584" t="s">
        <v>130</v>
      </c>
      <c r="Q5" s="368" t="s">
        <v>33</v>
      </c>
      <c r="R5" s="368" t="s">
        <v>34</v>
      </c>
      <c r="S5" s="368" t="s">
        <v>35</v>
      </c>
      <c r="T5" s="368" t="s">
        <v>36</v>
      </c>
      <c r="U5" s="368" t="s">
        <v>125</v>
      </c>
      <c r="V5" s="368" t="s">
        <v>126</v>
      </c>
      <c r="W5" s="368" t="s">
        <v>127</v>
      </c>
      <c r="X5" s="568" t="s">
        <v>128</v>
      </c>
    </row>
    <row r="6" spans="1:24" s="16" customFormat="1" ht="26.45" customHeight="1" x14ac:dyDescent="0.25">
      <c r="A6" s="104" t="s">
        <v>6</v>
      </c>
      <c r="B6" s="869"/>
      <c r="C6" s="913">
        <v>24</v>
      </c>
      <c r="D6" s="676" t="s">
        <v>8</v>
      </c>
      <c r="E6" s="677" t="s">
        <v>123</v>
      </c>
      <c r="F6" s="136">
        <v>150</v>
      </c>
      <c r="G6" s="677"/>
      <c r="H6" s="271">
        <v>0.6</v>
      </c>
      <c r="I6" s="39">
        <v>0.6</v>
      </c>
      <c r="J6" s="42">
        <v>14.7</v>
      </c>
      <c r="K6" s="939">
        <v>70.5</v>
      </c>
      <c r="L6" s="271">
        <v>0.05</v>
      </c>
      <c r="M6" s="39">
        <v>0.03</v>
      </c>
      <c r="N6" s="39">
        <v>15</v>
      </c>
      <c r="O6" s="39">
        <v>0</v>
      </c>
      <c r="P6" s="40">
        <v>0</v>
      </c>
      <c r="Q6" s="271">
        <v>24</v>
      </c>
      <c r="R6" s="39">
        <v>16.5</v>
      </c>
      <c r="S6" s="39">
        <v>13.5</v>
      </c>
      <c r="T6" s="39">
        <v>3.3</v>
      </c>
      <c r="U6" s="39">
        <v>417</v>
      </c>
      <c r="V6" s="39">
        <v>3.0000000000000001E-3</v>
      </c>
      <c r="W6" s="39">
        <v>0</v>
      </c>
      <c r="X6" s="40">
        <v>0.01</v>
      </c>
    </row>
    <row r="7" spans="1:24" s="16" customFormat="1" ht="26.45" customHeight="1" x14ac:dyDescent="0.25">
      <c r="A7" s="104"/>
      <c r="B7" s="1005"/>
      <c r="C7" s="132">
        <v>197</v>
      </c>
      <c r="D7" s="644" t="s">
        <v>19</v>
      </c>
      <c r="E7" s="223" t="s">
        <v>188</v>
      </c>
      <c r="F7" s="621">
        <v>50</v>
      </c>
      <c r="G7" s="259"/>
      <c r="H7" s="245">
        <v>4.84</v>
      </c>
      <c r="I7" s="15">
        <v>4.43</v>
      </c>
      <c r="J7" s="18">
        <v>9.8699999999999992</v>
      </c>
      <c r="K7" s="198">
        <v>99.54</v>
      </c>
      <c r="L7" s="638">
        <v>0.03</v>
      </c>
      <c r="M7" s="245">
        <v>0.05</v>
      </c>
      <c r="N7" s="15">
        <v>1.54</v>
      </c>
      <c r="O7" s="15">
        <v>40</v>
      </c>
      <c r="P7" s="18">
        <v>0.14000000000000001</v>
      </c>
      <c r="Q7" s="245">
        <v>121.35</v>
      </c>
      <c r="R7" s="15">
        <v>79.95</v>
      </c>
      <c r="S7" s="15">
        <v>9.44</v>
      </c>
      <c r="T7" s="15">
        <v>0.46</v>
      </c>
      <c r="U7" s="15">
        <v>62.33</v>
      </c>
      <c r="V7" s="15">
        <v>2.5999999999999998E-4</v>
      </c>
      <c r="W7" s="15">
        <v>5.0000000000000002E-5</v>
      </c>
      <c r="X7" s="41">
        <v>0</v>
      </c>
    </row>
    <row r="8" spans="1:24" s="36" customFormat="1" ht="42.75" customHeight="1" x14ac:dyDescent="0.25">
      <c r="A8" s="141"/>
      <c r="B8" s="892"/>
      <c r="C8" s="146">
        <v>69</v>
      </c>
      <c r="D8" s="266" t="s">
        <v>62</v>
      </c>
      <c r="E8" s="289" t="s">
        <v>169</v>
      </c>
      <c r="F8" s="171">
        <v>200</v>
      </c>
      <c r="G8" s="148"/>
      <c r="H8" s="17">
        <v>33.92</v>
      </c>
      <c r="I8" s="15">
        <v>15.97</v>
      </c>
      <c r="J8" s="18">
        <v>44.35</v>
      </c>
      <c r="K8" s="195">
        <v>460.03</v>
      </c>
      <c r="L8" s="245">
        <v>0.09</v>
      </c>
      <c r="M8" s="17">
        <v>0.47</v>
      </c>
      <c r="N8" s="15">
        <v>0.6</v>
      </c>
      <c r="O8" s="15">
        <v>80</v>
      </c>
      <c r="P8" s="41">
        <v>0.35</v>
      </c>
      <c r="Q8" s="245">
        <v>318.56</v>
      </c>
      <c r="R8" s="15">
        <v>379.07</v>
      </c>
      <c r="S8" s="15">
        <v>45.04</v>
      </c>
      <c r="T8" s="15">
        <v>1.0900000000000001</v>
      </c>
      <c r="U8" s="15">
        <v>171.54</v>
      </c>
      <c r="V8" s="15">
        <v>1.1979999999999999E-2</v>
      </c>
      <c r="W8" s="15">
        <v>4.0410000000000001E-2</v>
      </c>
      <c r="X8" s="41">
        <v>0.04</v>
      </c>
    </row>
    <row r="9" spans="1:24" s="36" customFormat="1" ht="26.45" customHeight="1" x14ac:dyDescent="0.25">
      <c r="A9" s="141"/>
      <c r="B9" s="892"/>
      <c r="C9" s="131">
        <v>113</v>
      </c>
      <c r="D9" s="184" t="s">
        <v>5</v>
      </c>
      <c r="E9" s="147" t="s">
        <v>11</v>
      </c>
      <c r="F9" s="131">
        <v>200</v>
      </c>
      <c r="G9" s="259"/>
      <c r="H9" s="245">
        <v>0.04</v>
      </c>
      <c r="I9" s="15">
        <v>0</v>
      </c>
      <c r="J9" s="41">
        <v>7.4</v>
      </c>
      <c r="K9" s="261">
        <v>30.26</v>
      </c>
      <c r="L9" s="245">
        <v>0</v>
      </c>
      <c r="M9" s="17">
        <v>0</v>
      </c>
      <c r="N9" s="15">
        <v>0.8</v>
      </c>
      <c r="O9" s="15">
        <v>0</v>
      </c>
      <c r="P9" s="41">
        <v>0</v>
      </c>
      <c r="Q9" s="245">
        <v>2.02</v>
      </c>
      <c r="R9" s="15">
        <v>0.99</v>
      </c>
      <c r="S9" s="15">
        <v>0.55000000000000004</v>
      </c>
      <c r="T9" s="15">
        <v>0.05</v>
      </c>
      <c r="U9" s="15">
        <v>7.05</v>
      </c>
      <c r="V9" s="15">
        <v>0</v>
      </c>
      <c r="W9" s="15">
        <v>0</v>
      </c>
      <c r="X9" s="41">
        <v>0</v>
      </c>
    </row>
    <row r="10" spans="1:24" s="36" customFormat="1" ht="26.45" customHeight="1" x14ac:dyDescent="0.25">
      <c r="A10" s="141"/>
      <c r="B10" s="892"/>
      <c r="C10" s="785">
        <v>121</v>
      </c>
      <c r="D10" s="184" t="s">
        <v>14</v>
      </c>
      <c r="E10" s="223" t="s">
        <v>51</v>
      </c>
      <c r="F10" s="189">
        <v>20</v>
      </c>
      <c r="G10" s="131"/>
      <c r="H10" s="17">
        <v>1.5</v>
      </c>
      <c r="I10" s="15">
        <v>0.57999999999999996</v>
      </c>
      <c r="J10" s="18">
        <v>9.9600000000000009</v>
      </c>
      <c r="K10" s="296">
        <v>52.4</v>
      </c>
      <c r="L10" s="245">
        <v>0.02</v>
      </c>
      <c r="M10" s="15">
        <v>0.01</v>
      </c>
      <c r="N10" s="15">
        <v>0</v>
      </c>
      <c r="O10" s="15">
        <v>0</v>
      </c>
      <c r="P10" s="41">
        <v>0</v>
      </c>
      <c r="Q10" s="245">
        <v>3.8</v>
      </c>
      <c r="R10" s="15">
        <v>13</v>
      </c>
      <c r="S10" s="15">
        <v>2.6</v>
      </c>
      <c r="T10" s="15">
        <v>0.24</v>
      </c>
      <c r="U10" s="15">
        <v>18.399999999999999</v>
      </c>
      <c r="V10" s="15">
        <v>0</v>
      </c>
      <c r="W10" s="15">
        <v>0</v>
      </c>
      <c r="X10" s="41">
        <v>0</v>
      </c>
    </row>
    <row r="11" spans="1:24" s="36" customFormat="1" ht="26.45" customHeight="1" x14ac:dyDescent="0.25">
      <c r="A11" s="141"/>
      <c r="B11" s="892"/>
      <c r="C11" s="785"/>
      <c r="D11" s="216"/>
      <c r="E11" s="155" t="s">
        <v>20</v>
      </c>
      <c r="F11" s="273">
        <f>SUM(F6:F10)</f>
        <v>620</v>
      </c>
      <c r="G11" s="762"/>
      <c r="H11" s="19">
        <f t="shared" ref="H11:X11" si="0">SUM(H6:H10)</f>
        <v>40.9</v>
      </c>
      <c r="I11" s="20">
        <f t="shared" si="0"/>
        <v>21.58</v>
      </c>
      <c r="J11" s="21">
        <f t="shared" si="0"/>
        <v>86.28</v>
      </c>
      <c r="K11" s="468">
        <f t="shared" si="0"/>
        <v>712.7299999999999</v>
      </c>
      <c r="L11" s="278">
        <f t="shared" si="0"/>
        <v>0.18999999999999997</v>
      </c>
      <c r="M11" s="20">
        <f t="shared" si="0"/>
        <v>0.55999999999999994</v>
      </c>
      <c r="N11" s="20">
        <f t="shared" si="0"/>
        <v>17.940000000000001</v>
      </c>
      <c r="O11" s="20">
        <f t="shared" si="0"/>
        <v>120</v>
      </c>
      <c r="P11" s="45">
        <f t="shared" si="0"/>
        <v>0.49</v>
      </c>
      <c r="Q11" s="278">
        <f t="shared" si="0"/>
        <v>469.72999999999996</v>
      </c>
      <c r="R11" s="20">
        <f t="shared" si="0"/>
        <v>489.51</v>
      </c>
      <c r="S11" s="20">
        <f t="shared" si="0"/>
        <v>71.129999999999981</v>
      </c>
      <c r="T11" s="20">
        <f t="shared" si="0"/>
        <v>5.14</v>
      </c>
      <c r="U11" s="20">
        <f t="shared" si="0"/>
        <v>676.31999999999994</v>
      </c>
      <c r="V11" s="20">
        <f t="shared" si="0"/>
        <v>1.524E-2</v>
      </c>
      <c r="W11" s="20">
        <f t="shared" si="0"/>
        <v>4.0460000000000003E-2</v>
      </c>
      <c r="X11" s="45">
        <f t="shared" si="0"/>
        <v>0.05</v>
      </c>
    </row>
    <row r="12" spans="1:24" s="36" customFormat="1" ht="26.45" customHeight="1" thickBot="1" x14ac:dyDescent="0.3">
      <c r="A12" s="141"/>
      <c r="B12" s="893"/>
      <c r="C12" s="876"/>
      <c r="D12" s="402"/>
      <c r="E12" s="156" t="s">
        <v>21</v>
      </c>
      <c r="F12" s="135"/>
      <c r="G12" s="659"/>
      <c r="H12" s="213"/>
      <c r="I12" s="151"/>
      <c r="J12" s="226"/>
      <c r="K12" s="940">
        <f>K11/27.2</f>
        <v>26.203308823529408</v>
      </c>
      <c r="L12" s="251"/>
      <c r="M12" s="151"/>
      <c r="N12" s="151"/>
      <c r="O12" s="151"/>
      <c r="P12" s="152"/>
      <c r="Q12" s="251"/>
      <c r="R12" s="151"/>
      <c r="S12" s="151"/>
      <c r="T12" s="151"/>
      <c r="U12" s="151"/>
      <c r="V12" s="151"/>
      <c r="W12" s="151"/>
      <c r="X12" s="152"/>
    </row>
    <row r="13" spans="1:24" s="16" customFormat="1" ht="26.45" customHeight="1" x14ac:dyDescent="0.25">
      <c r="A13" s="143" t="s">
        <v>7</v>
      </c>
      <c r="B13" s="136"/>
      <c r="C13" s="542">
        <v>133</v>
      </c>
      <c r="D13" s="776" t="s">
        <v>19</v>
      </c>
      <c r="E13" s="667" t="s">
        <v>119</v>
      </c>
      <c r="F13" s="777">
        <v>100</v>
      </c>
      <c r="G13" s="287"/>
      <c r="H13" s="271">
        <v>2.0699999999999998</v>
      </c>
      <c r="I13" s="39">
        <v>0.35</v>
      </c>
      <c r="J13" s="42">
        <v>10.19</v>
      </c>
      <c r="K13" s="197">
        <v>52.2</v>
      </c>
      <c r="L13" s="262">
        <v>0.01</v>
      </c>
      <c r="M13" s="46">
        <v>0.04</v>
      </c>
      <c r="N13" s="37">
        <v>1.92</v>
      </c>
      <c r="O13" s="37">
        <v>0</v>
      </c>
      <c r="P13" s="225">
        <v>0</v>
      </c>
      <c r="Q13" s="262">
        <v>36.96</v>
      </c>
      <c r="R13" s="37">
        <v>35.67</v>
      </c>
      <c r="S13" s="37">
        <v>11.31</v>
      </c>
      <c r="T13" s="37">
        <v>0.31</v>
      </c>
      <c r="U13" s="37">
        <v>112.88</v>
      </c>
      <c r="V13" s="37">
        <v>0</v>
      </c>
      <c r="W13" s="37">
        <v>0</v>
      </c>
      <c r="X13" s="225">
        <v>0.02</v>
      </c>
    </row>
    <row r="14" spans="1:24" s="16" customFormat="1" ht="26.45" customHeight="1" x14ac:dyDescent="0.25">
      <c r="A14" s="104"/>
      <c r="B14" s="131"/>
      <c r="C14" s="146">
        <v>35</v>
      </c>
      <c r="D14" s="211" t="s">
        <v>99</v>
      </c>
      <c r="E14" s="157" t="s">
        <v>96</v>
      </c>
      <c r="F14" s="231">
        <v>250</v>
      </c>
      <c r="G14" s="171"/>
      <c r="H14" s="246">
        <v>6.14</v>
      </c>
      <c r="I14" s="13">
        <v>12.45</v>
      </c>
      <c r="J14" s="23">
        <v>11.28</v>
      </c>
      <c r="K14" s="134">
        <v>183.01</v>
      </c>
      <c r="L14" s="246">
        <v>0.04</v>
      </c>
      <c r="M14" s="75">
        <v>0.04</v>
      </c>
      <c r="N14" s="13">
        <v>0.93</v>
      </c>
      <c r="O14" s="13">
        <v>150</v>
      </c>
      <c r="P14" s="43">
        <v>0</v>
      </c>
      <c r="Q14" s="246">
        <v>15.56</v>
      </c>
      <c r="R14" s="13">
        <v>58.13</v>
      </c>
      <c r="S14" s="13">
        <v>12.1</v>
      </c>
      <c r="T14" s="13">
        <v>0.71</v>
      </c>
      <c r="U14" s="13">
        <v>104.62</v>
      </c>
      <c r="V14" s="13">
        <v>2E-3</v>
      </c>
      <c r="W14" s="13">
        <v>0</v>
      </c>
      <c r="X14" s="43">
        <v>0.04</v>
      </c>
    </row>
    <row r="15" spans="1:24" s="36" customFormat="1" ht="35.25" customHeight="1" x14ac:dyDescent="0.25">
      <c r="A15" s="105"/>
      <c r="B15" s="132"/>
      <c r="C15" s="146">
        <v>148</v>
      </c>
      <c r="D15" s="148" t="s">
        <v>10</v>
      </c>
      <c r="E15" s="183" t="s">
        <v>141</v>
      </c>
      <c r="F15" s="231">
        <v>100</v>
      </c>
      <c r="G15" s="171"/>
      <c r="H15" s="278">
        <v>21.69</v>
      </c>
      <c r="I15" s="20">
        <v>11.3</v>
      </c>
      <c r="J15" s="21">
        <v>6.54</v>
      </c>
      <c r="K15" s="198">
        <v>214.58</v>
      </c>
      <c r="L15" s="19">
        <v>0.13</v>
      </c>
      <c r="M15" s="19">
        <v>0.18</v>
      </c>
      <c r="N15" s="20">
        <v>1.75</v>
      </c>
      <c r="O15" s="20">
        <v>330</v>
      </c>
      <c r="P15" s="21">
        <v>0.49</v>
      </c>
      <c r="Q15" s="278">
        <v>144.06</v>
      </c>
      <c r="R15" s="20">
        <v>300.20999999999998</v>
      </c>
      <c r="S15" s="20">
        <v>72.150000000000006</v>
      </c>
      <c r="T15" s="20">
        <v>1.42</v>
      </c>
      <c r="U15" s="20">
        <v>512.14</v>
      </c>
      <c r="V15" s="20">
        <v>0.157</v>
      </c>
      <c r="W15" s="20">
        <v>1.7999999999999999E-2</v>
      </c>
      <c r="X15" s="45">
        <v>0.74</v>
      </c>
    </row>
    <row r="16" spans="1:24" s="36" customFormat="1" ht="26.45" customHeight="1" x14ac:dyDescent="0.25">
      <c r="A16" s="105"/>
      <c r="B16" s="187" t="s">
        <v>74</v>
      </c>
      <c r="C16" s="637">
        <v>50</v>
      </c>
      <c r="D16" s="176" t="s">
        <v>64</v>
      </c>
      <c r="E16" s="522" t="s">
        <v>97</v>
      </c>
      <c r="F16" s="187">
        <v>180</v>
      </c>
      <c r="G16" s="191"/>
      <c r="H16" s="534">
        <v>3.94</v>
      </c>
      <c r="I16" s="532">
        <v>9.3699999999999992</v>
      </c>
      <c r="J16" s="533">
        <v>25.88</v>
      </c>
      <c r="K16" s="546">
        <v>204.26</v>
      </c>
      <c r="L16" s="531">
        <v>0.15</v>
      </c>
      <c r="M16" s="531">
        <v>0.14000000000000001</v>
      </c>
      <c r="N16" s="532">
        <v>13.39</v>
      </c>
      <c r="O16" s="532">
        <v>60</v>
      </c>
      <c r="P16" s="533">
        <v>0.18</v>
      </c>
      <c r="Q16" s="534">
        <v>47.81</v>
      </c>
      <c r="R16" s="532">
        <v>108.62</v>
      </c>
      <c r="S16" s="532">
        <v>36.590000000000003</v>
      </c>
      <c r="T16" s="532">
        <v>1.35</v>
      </c>
      <c r="U16" s="532">
        <v>816.43</v>
      </c>
      <c r="V16" s="532">
        <v>8.9999999999999993E-3</v>
      </c>
      <c r="W16" s="532">
        <v>1E-3</v>
      </c>
      <c r="X16" s="726">
        <v>0.05</v>
      </c>
    </row>
    <row r="17" spans="1:24" s="36" customFormat="1" ht="26.45" customHeight="1" x14ac:dyDescent="0.25">
      <c r="A17" s="105"/>
      <c r="B17" s="188" t="s">
        <v>76</v>
      </c>
      <c r="C17" s="996">
        <v>51</v>
      </c>
      <c r="D17" s="997" t="s">
        <v>64</v>
      </c>
      <c r="E17" s="998" t="s">
        <v>161</v>
      </c>
      <c r="F17" s="999">
        <v>180</v>
      </c>
      <c r="G17" s="1000"/>
      <c r="H17" s="1001">
        <v>3.99</v>
      </c>
      <c r="I17" s="1002">
        <v>4.57</v>
      </c>
      <c r="J17" s="1003">
        <v>31.25</v>
      </c>
      <c r="K17" s="1004">
        <v>181.35</v>
      </c>
      <c r="L17" s="1001">
        <v>0.18</v>
      </c>
      <c r="M17" s="1002">
        <v>0.12</v>
      </c>
      <c r="N17" s="1002">
        <v>16.84</v>
      </c>
      <c r="O17" s="1002">
        <v>30</v>
      </c>
      <c r="P17" s="1003">
        <v>0.08</v>
      </c>
      <c r="Q17" s="1001">
        <v>24.13</v>
      </c>
      <c r="R17" s="1002">
        <v>108.7</v>
      </c>
      <c r="S17" s="1002">
        <v>42.82</v>
      </c>
      <c r="T17" s="1002">
        <v>1.74</v>
      </c>
      <c r="U17" s="1002">
        <v>996.5</v>
      </c>
      <c r="V17" s="1002">
        <v>8.9999999999999993E-3</v>
      </c>
      <c r="W17" s="1002">
        <v>1E-3</v>
      </c>
      <c r="X17" s="1003">
        <v>0.06</v>
      </c>
    </row>
    <row r="18" spans="1:24" s="16" customFormat="1" ht="33.75" customHeight="1" x14ac:dyDescent="0.25">
      <c r="A18" s="106"/>
      <c r="B18" s="131"/>
      <c r="C18" s="146">
        <v>107</v>
      </c>
      <c r="D18" s="211" t="s">
        <v>18</v>
      </c>
      <c r="E18" s="157" t="s">
        <v>98</v>
      </c>
      <c r="F18" s="231">
        <v>200</v>
      </c>
      <c r="G18" s="426"/>
      <c r="H18" s="245">
        <v>0.6</v>
      </c>
      <c r="I18" s="15">
        <v>0.2</v>
      </c>
      <c r="J18" s="18">
        <v>23.6</v>
      </c>
      <c r="K18" s="195">
        <v>104</v>
      </c>
      <c r="L18" s="17">
        <v>0.02</v>
      </c>
      <c r="M18" s="17">
        <v>0.02</v>
      </c>
      <c r="N18" s="15">
        <v>171</v>
      </c>
      <c r="O18" s="15">
        <v>20</v>
      </c>
      <c r="P18" s="18">
        <v>0</v>
      </c>
      <c r="Q18" s="245">
        <v>80</v>
      </c>
      <c r="R18" s="15">
        <v>40</v>
      </c>
      <c r="S18" s="15">
        <v>70</v>
      </c>
      <c r="T18" s="15">
        <v>0.8</v>
      </c>
      <c r="U18" s="15">
        <v>266</v>
      </c>
      <c r="V18" s="15">
        <v>0</v>
      </c>
      <c r="W18" s="15">
        <v>0</v>
      </c>
      <c r="X18" s="41">
        <v>0</v>
      </c>
    </row>
    <row r="19" spans="1:24" s="16" customFormat="1" ht="26.45" customHeight="1" x14ac:dyDescent="0.25">
      <c r="A19" s="106"/>
      <c r="B19" s="131"/>
      <c r="C19" s="652">
        <v>119</v>
      </c>
      <c r="D19" s="184" t="s">
        <v>14</v>
      </c>
      <c r="E19" s="147" t="s">
        <v>55</v>
      </c>
      <c r="F19" s="132">
        <v>20</v>
      </c>
      <c r="G19" s="132"/>
      <c r="H19" s="19">
        <v>1.52</v>
      </c>
      <c r="I19" s="20">
        <v>0.16</v>
      </c>
      <c r="J19" s="21">
        <v>9.84</v>
      </c>
      <c r="K19" s="276">
        <v>47</v>
      </c>
      <c r="L19" s="278">
        <v>0.02</v>
      </c>
      <c r="M19" s="19">
        <v>0.01</v>
      </c>
      <c r="N19" s="20">
        <v>0</v>
      </c>
      <c r="O19" s="20">
        <v>0</v>
      </c>
      <c r="P19" s="45">
        <v>0</v>
      </c>
      <c r="Q19" s="278">
        <v>4</v>
      </c>
      <c r="R19" s="20">
        <v>13</v>
      </c>
      <c r="S19" s="20">
        <v>2.8</v>
      </c>
      <c r="T19" s="20">
        <v>0.22</v>
      </c>
      <c r="U19" s="20">
        <v>18.600000000000001</v>
      </c>
      <c r="V19" s="20">
        <v>1E-3</v>
      </c>
      <c r="W19" s="20">
        <v>1E-3</v>
      </c>
      <c r="X19" s="45">
        <v>2.9</v>
      </c>
    </row>
    <row r="20" spans="1:24" s="16" customFormat="1" ht="26.45" customHeight="1" x14ac:dyDescent="0.25">
      <c r="A20" s="106"/>
      <c r="B20" s="131"/>
      <c r="C20" s="145">
        <v>120</v>
      </c>
      <c r="D20" s="184" t="s">
        <v>15</v>
      </c>
      <c r="E20" s="147" t="s">
        <v>47</v>
      </c>
      <c r="F20" s="132">
        <v>20</v>
      </c>
      <c r="G20" s="132"/>
      <c r="H20" s="19">
        <v>1.32</v>
      </c>
      <c r="I20" s="20">
        <v>0.24</v>
      </c>
      <c r="J20" s="21">
        <v>8.0399999999999991</v>
      </c>
      <c r="K20" s="276">
        <v>39.6</v>
      </c>
      <c r="L20" s="278">
        <v>0.03</v>
      </c>
      <c r="M20" s="19">
        <v>0.02</v>
      </c>
      <c r="N20" s="20">
        <v>0</v>
      </c>
      <c r="O20" s="20">
        <v>0</v>
      </c>
      <c r="P20" s="45">
        <v>0</v>
      </c>
      <c r="Q20" s="278">
        <v>5.8</v>
      </c>
      <c r="R20" s="20">
        <v>30</v>
      </c>
      <c r="S20" s="20">
        <v>9.4</v>
      </c>
      <c r="T20" s="20">
        <v>0.78</v>
      </c>
      <c r="U20" s="20">
        <v>47</v>
      </c>
      <c r="V20" s="20">
        <v>1E-3</v>
      </c>
      <c r="W20" s="20">
        <v>1E-3</v>
      </c>
      <c r="X20" s="45">
        <v>0</v>
      </c>
    </row>
    <row r="21" spans="1:24" s="36" customFormat="1" ht="26.45" customHeight="1" x14ac:dyDescent="0.25">
      <c r="A21" s="105"/>
      <c r="B21" s="902" t="s">
        <v>74</v>
      </c>
      <c r="C21" s="901"/>
      <c r="D21" s="799"/>
      <c r="E21" s="350" t="s">
        <v>20</v>
      </c>
      <c r="F21" s="450">
        <f>F13+F14+F15+F16+F18+F19+F20</f>
        <v>870</v>
      </c>
      <c r="G21" s="527"/>
      <c r="H21" s="207">
        <f t="shared" ref="H21:T21" si="1">H13+H14+H15+H16+H18+H19+H20</f>
        <v>37.28</v>
      </c>
      <c r="I21" s="22">
        <f t="shared" si="1"/>
        <v>34.07</v>
      </c>
      <c r="J21" s="110">
        <f t="shared" si="1"/>
        <v>95.37</v>
      </c>
      <c r="K21" s="301">
        <f t="shared" si="1"/>
        <v>844.65</v>
      </c>
      <c r="L21" s="51">
        <f t="shared" si="1"/>
        <v>0.4</v>
      </c>
      <c r="M21" s="22">
        <f t="shared" ref="M21" si="2">M13+M14+M15+M16+M18+M19+M20</f>
        <v>0.45000000000000007</v>
      </c>
      <c r="N21" s="22">
        <f t="shared" si="1"/>
        <v>188.99</v>
      </c>
      <c r="O21" s="22">
        <f t="shared" si="1"/>
        <v>560</v>
      </c>
      <c r="P21" s="110">
        <f t="shared" si="1"/>
        <v>0.66999999999999993</v>
      </c>
      <c r="Q21" s="207">
        <f t="shared" si="1"/>
        <v>334.19</v>
      </c>
      <c r="R21" s="22">
        <f t="shared" si="1"/>
        <v>585.63</v>
      </c>
      <c r="S21" s="22">
        <f t="shared" si="1"/>
        <v>214.35000000000002</v>
      </c>
      <c r="T21" s="22">
        <f t="shared" si="1"/>
        <v>5.59</v>
      </c>
      <c r="U21" s="22">
        <f t="shared" ref="U21:X21" si="3">U13+U14+U15+U16+U18+U19+U20</f>
        <v>1877.6699999999998</v>
      </c>
      <c r="V21" s="22">
        <f t="shared" si="3"/>
        <v>0.17</v>
      </c>
      <c r="W21" s="22">
        <f t="shared" si="3"/>
        <v>2.1000000000000001E-2</v>
      </c>
      <c r="X21" s="61">
        <f t="shared" si="3"/>
        <v>3.75</v>
      </c>
    </row>
    <row r="22" spans="1:24" s="36" customFormat="1" ht="26.45" customHeight="1" x14ac:dyDescent="0.25">
      <c r="A22" s="105"/>
      <c r="B22" s="188" t="s">
        <v>76</v>
      </c>
      <c r="C22" s="663"/>
      <c r="D22" s="520"/>
      <c r="E22" s="179" t="s">
        <v>20</v>
      </c>
      <c r="F22" s="300">
        <f>F13+F14+F15+F17+F18+F19+F20</f>
        <v>870</v>
      </c>
      <c r="G22" s="537"/>
      <c r="H22" s="314">
        <f t="shared" ref="H22:T22" si="4">H13+H14+H15+H17+H18+H19+H20</f>
        <v>37.330000000000005</v>
      </c>
      <c r="I22" s="55">
        <f t="shared" si="4"/>
        <v>29.27</v>
      </c>
      <c r="J22" s="502">
        <f t="shared" si="4"/>
        <v>100.74000000000001</v>
      </c>
      <c r="K22" s="299">
        <f t="shared" si="4"/>
        <v>821.74</v>
      </c>
      <c r="L22" s="830">
        <f t="shared" si="4"/>
        <v>0.43000000000000005</v>
      </c>
      <c r="M22" s="55">
        <f t="shared" ref="M22" si="5">M13+M14+M15+M17+M18+M19+M20</f>
        <v>0.43000000000000005</v>
      </c>
      <c r="N22" s="55">
        <f t="shared" si="4"/>
        <v>192.44</v>
      </c>
      <c r="O22" s="55">
        <f t="shared" si="4"/>
        <v>530</v>
      </c>
      <c r="P22" s="502">
        <f t="shared" si="4"/>
        <v>0.56999999999999995</v>
      </c>
      <c r="Q22" s="314">
        <f t="shared" si="4"/>
        <v>310.51000000000005</v>
      </c>
      <c r="R22" s="55">
        <f t="shared" si="4"/>
        <v>585.71</v>
      </c>
      <c r="S22" s="55">
        <f t="shared" si="4"/>
        <v>220.58</v>
      </c>
      <c r="T22" s="55">
        <f t="shared" si="4"/>
        <v>5.9799999999999995</v>
      </c>
      <c r="U22" s="55">
        <f t="shared" ref="U22:X22" si="6">U13+U14+U15+U17+U18+U19+U20</f>
        <v>2057.7399999999998</v>
      </c>
      <c r="V22" s="55">
        <f t="shared" si="6"/>
        <v>0.17</v>
      </c>
      <c r="W22" s="55">
        <f t="shared" si="6"/>
        <v>2.1000000000000001E-2</v>
      </c>
      <c r="X22" s="74">
        <f t="shared" si="6"/>
        <v>3.76</v>
      </c>
    </row>
    <row r="23" spans="1:24" s="36" customFormat="1" ht="26.45" customHeight="1" x14ac:dyDescent="0.25">
      <c r="A23" s="105"/>
      <c r="B23" s="187" t="s">
        <v>74</v>
      </c>
      <c r="C23" s="662"/>
      <c r="D23" s="519"/>
      <c r="E23" s="180" t="s">
        <v>21</v>
      </c>
      <c r="F23" s="450"/>
      <c r="G23" s="516"/>
      <c r="H23" s="207"/>
      <c r="I23" s="22"/>
      <c r="J23" s="110"/>
      <c r="K23" s="547">
        <f>K21/27.2</f>
        <v>31.053308823529413</v>
      </c>
      <c r="L23" s="51"/>
      <c r="M23" s="51"/>
      <c r="N23" s="22"/>
      <c r="O23" s="22"/>
      <c r="P23" s="110"/>
      <c r="Q23" s="207"/>
      <c r="R23" s="22"/>
      <c r="S23" s="22"/>
      <c r="T23" s="22"/>
      <c r="U23" s="22"/>
      <c r="V23" s="22"/>
      <c r="W23" s="22"/>
      <c r="X23" s="61"/>
    </row>
    <row r="24" spans="1:24" s="36" customFormat="1" ht="26.45" customHeight="1" thickBot="1" x14ac:dyDescent="0.3">
      <c r="A24" s="144"/>
      <c r="B24" s="190" t="s">
        <v>76</v>
      </c>
      <c r="C24" s="872"/>
      <c r="D24" s="723"/>
      <c r="E24" s="181" t="s">
        <v>21</v>
      </c>
      <c r="F24" s="190"/>
      <c r="G24" s="203"/>
      <c r="H24" s="455"/>
      <c r="I24" s="456"/>
      <c r="J24" s="504"/>
      <c r="K24" s="490">
        <f>K22/27.2</f>
        <v>30.211029411764706</v>
      </c>
      <c r="L24" s="459"/>
      <c r="M24" s="459"/>
      <c r="N24" s="456"/>
      <c r="O24" s="456"/>
      <c r="P24" s="504"/>
      <c r="Q24" s="455"/>
      <c r="R24" s="456"/>
      <c r="S24" s="456"/>
      <c r="T24" s="456"/>
      <c r="U24" s="456"/>
      <c r="V24" s="456"/>
      <c r="W24" s="456"/>
      <c r="X24" s="457"/>
    </row>
    <row r="25" spans="1:24" x14ac:dyDescent="0.25">
      <c r="A25" s="2"/>
      <c r="B25" s="2"/>
      <c r="C25" s="218"/>
      <c r="D25" s="27"/>
      <c r="E25" s="27"/>
      <c r="F25" s="27"/>
      <c r="G25" s="219"/>
      <c r="H25" s="220"/>
      <c r="I25" s="219"/>
      <c r="J25" s="27"/>
      <c r="K25" s="221"/>
      <c r="L25" s="27"/>
      <c r="M25" s="27"/>
      <c r="N25" s="27"/>
      <c r="O25" s="27"/>
      <c r="P25" s="222"/>
      <c r="Q25" s="222"/>
      <c r="R25" s="222"/>
      <c r="S25" s="222"/>
      <c r="T25" s="222"/>
    </row>
    <row r="26" spans="1:24" ht="18.75" x14ac:dyDescent="0.25">
      <c r="A26" s="626" t="s">
        <v>66</v>
      </c>
      <c r="B26" s="626"/>
      <c r="C26" s="627"/>
      <c r="D26" s="628"/>
      <c r="E26" s="25"/>
      <c r="F26" s="26"/>
      <c r="G26" s="11"/>
      <c r="H26" s="9"/>
      <c r="I26" s="11"/>
      <c r="J26" s="11"/>
    </row>
    <row r="27" spans="1:24" ht="18.75" x14ac:dyDescent="0.25">
      <c r="A27" s="629" t="s">
        <v>67</v>
      </c>
      <c r="B27" s="629"/>
      <c r="C27" s="500"/>
      <c r="D27" s="500"/>
      <c r="E27" s="25"/>
      <c r="F27" s="26"/>
      <c r="G27" s="11"/>
      <c r="H27" s="11"/>
      <c r="I27" s="11"/>
      <c r="J27" s="11"/>
      <c r="L27" s="557"/>
      <c r="M27" s="557"/>
      <c r="N27" s="557"/>
      <c r="O27" s="557"/>
      <c r="P27" s="557"/>
      <c r="Q27" s="557"/>
      <c r="R27" s="557"/>
      <c r="S27" s="557"/>
      <c r="T27" s="557"/>
      <c r="U27" s="557"/>
      <c r="V27" s="557"/>
      <c r="W27" s="557"/>
      <c r="X27" s="557"/>
    </row>
    <row r="28" spans="1:24" ht="18.75" x14ac:dyDescent="0.25">
      <c r="D28" s="11"/>
      <c r="E28" s="25"/>
      <c r="F28" s="26"/>
      <c r="G28" s="11"/>
      <c r="H28" s="11"/>
      <c r="I28" s="11"/>
      <c r="J28" s="11"/>
      <c r="L28" s="557"/>
      <c r="M28" s="557"/>
      <c r="N28" s="557"/>
      <c r="O28" s="557"/>
      <c r="P28" s="557"/>
      <c r="Q28" s="557"/>
      <c r="R28" s="557"/>
      <c r="S28" s="557"/>
      <c r="T28" s="557"/>
      <c r="U28" s="557"/>
      <c r="V28" s="557"/>
      <c r="W28" s="557"/>
      <c r="X28" s="557"/>
    </row>
    <row r="29" spans="1:24" ht="18.75" x14ac:dyDescent="0.25">
      <c r="D29" s="11"/>
      <c r="E29" s="25"/>
      <c r="F29" s="26"/>
      <c r="G29" s="11"/>
      <c r="H29" s="11"/>
      <c r="I29" s="11"/>
      <c r="J29" s="11"/>
    </row>
    <row r="30" spans="1:24" ht="18.75" x14ac:dyDescent="0.25">
      <c r="D30" s="11"/>
      <c r="E30" s="25"/>
      <c r="F30" s="26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2"/>
  <sheetViews>
    <sheetView zoomScale="70" zoomScaleNormal="70" workbookViewId="0">
      <selection activeCell="K23" sqref="K23"/>
    </sheetView>
  </sheetViews>
  <sheetFormatPr defaultRowHeight="15" x14ac:dyDescent="0.25"/>
  <cols>
    <col min="1" max="1" width="16.85546875" customWidth="1"/>
    <col min="2" max="3" width="15.7109375" style="5" customWidth="1"/>
    <col min="4" max="4" width="24.42578125" style="5" customWidth="1"/>
    <col min="5" max="5" width="65.7109375" customWidth="1"/>
    <col min="6" max="6" width="22.28515625" customWidth="1"/>
    <col min="7" max="7" width="15.7109375" customWidth="1"/>
    <col min="9" max="9" width="11.28515625" customWidth="1"/>
    <col min="10" max="10" width="12.85546875" customWidth="1"/>
    <col min="11" max="11" width="20.7109375" customWidth="1"/>
    <col min="12" max="12" width="12" bestFit="1" customWidth="1"/>
    <col min="13" max="13" width="9.85546875" customWidth="1"/>
    <col min="17" max="17" width="9.85546875" customWidth="1"/>
    <col min="23" max="23" width="12.42578125" customWidth="1"/>
  </cols>
  <sheetData>
    <row r="2" spans="1:24" ht="23.25" x14ac:dyDescent="0.35">
      <c r="A2" s="6" t="s">
        <v>1</v>
      </c>
      <c r="B2" s="7"/>
      <c r="C2" s="236"/>
      <c r="D2" s="236" t="s">
        <v>3</v>
      </c>
      <c r="E2" s="6"/>
      <c r="F2" s="8" t="s">
        <v>2</v>
      </c>
      <c r="G2" s="116">
        <v>16</v>
      </c>
      <c r="H2" s="6"/>
      <c r="K2" s="8"/>
      <c r="L2" s="7"/>
      <c r="M2" s="7"/>
      <c r="N2" s="1"/>
      <c r="O2" s="2"/>
    </row>
    <row r="3" spans="1:24" ht="15.75" thickBot="1" x14ac:dyDescent="0.3">
      <c r="A3" s="1"/>
      <c r="B3" s="3"/>
      <c r="C3" s="237"/>
      <c r="D3" s="237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24" s="16" customFormat="1" ht="21.75" customHeight="1" thickBot="1" x14ac:dyDescent="0.3">
      <c r="A4" s="669"/>
      <c r="B4" s="741"/>
      <c r="C4" s="738" t="s">
        <v>39</v>
      </c>
      <c r="D4" s="235"/>
      <c r="E4" s="727"/>
      <c r="F4" s="741"/>
      <c r="G4" s="739"/>
      <c r="H4" s="843" t="s">
        <v>22</v>
      </c>
      <c r="I4" s="844"/>
      <c r="J4" s="804"/>
      <c r="K4" s="695" t="s">
        <v>23</v>
      </c>
      <c r="L4" s="1061" t="s">
        <v>24</v>
      </c>
      <c r="M4" s="1062"/>
      <c r="N4" s="1069"/>
      <c r="O4" s="1069"/>
      <c r="P4" s="1070"/>
      <c r="Q4" s="1061" t="s">
        <v>25</v>
      </c>
      <c r="R4" s="1062"/>
      <c r="S4" s="1062"/>
      <c r="T4" s="1062"/>
      <c r="U4" s="1062"/>
      <c r="V4" s="1062"/>
      <c r="W4" s="1062"/>
      <c r="X4" s="1063"/>
    </row>
    <row r="5" spans="1:24" s="16" customFormat="1" ht="46.5" thickBot="1" x14ac:dyDescent="0.3">
      <c r="A5" s="673" t="s">
        <v>0</v>
      </c>
      <c r="B5" s="103"/>
      <c r="C5" s="124" t="s">
        <v>40</v>
      </c>
      <c r="D5" s="308" t="s">
        <v>41</v>
      </c>
      <c r="E5" s="569" t="s">
        <v>38</v>
      </c>
      <c r="F5" s="103" t="s">
        <v>26</v>
      </c>
      <c r="G5" s="97" t="s">
        <v>37</v>
      </c>
      <c r="H5" s="875" t="s">
        <v>27</v>
      </c>
      <c r="I5" s="568" t="s">
        <v>28</v>
      </c>
      <c r="J5" s="736" t="s">
        <v>29</v>
      </c>
      <c r="K5" s="697" t="s">
        <v>30</v>
      </c>
      <c r="L5" s="124" t="s">
        <v>31</v>
      </c>
      <c r="M5" s="568" t="s">
        <v>129</v>
      </c>
      <c r="N5" s="569" t="s">
        <v>32</v>
      </c>
      <c r="O5" s="903" t="s">
        <v>131</v>
      </c>
      <c r="P5" s="736" t="s">
        <v>130</v>
      </c>
      <c r="Q5" s="569" t="s">
        <v>33</v>
      </c>
      <c r="R5" s="568" t="s">
        <v>34</v>
      </c>
      <c r="S5" s="569" t="s">
        <v>35</v>
      </c>
      <c r="T5" s="568" t="s">
        <v>36</v>
      </c>
      <c r="U5" s="97" t="s">
        <v>125</v>
      </c>
      <c r="V5" s="568" t="s">
        <v>126</v>
      </c>
      <c r="W5" s="97" t="s">
        <v>127</v>
      </c>
      <c r="X5" s="568" t="s">
        <v>128</v>
      </c>
    </row>
    <row r="6" spans="1:24" s="16" customFormat="1" ht="26.45" customHeight="1" x14ac:dyDescent="0.25">
      <c r="A6" s="682" t="s">
        <v>6</v>
      </c>
      <c r="B6" s="153"/>
      <c r="C6" s="272">
        <v>1</v>
      </c>
      <c r="D6" s="655" t="s">
        <v>19</v>
      </c>
      <c r="E6" s="749" t="s">
        <v>12</v>
      </c>
      <c r="F6" s="941">
        <v>20</v>
      </c>
      <c r="G6" s="942"/>
      <c r="H6" s="357">
        <v>4.6399999999999997</v>
      </c>
      <c r="I6" s="48">
        <v>5.9</v>
      </c>
      <c r="J6" s="49">
        <v>0</v>
      </c>
      <c r="K6" s="943">
        <v>72.8</v>
      </c>
      <c r="L6" s="357">
        <v>0.01</v>
      </c>
      <c r="M6" s="48">
        <v>0.06</v>
      </c>
      <c r="N6" s="48">
        <v>0.14000000000000001</v>
      </c>
      <c r="O6" s="48">
        <v>60</v>
      </c>
      <c r="P6" s="49">
        <v>0.19</v>
      </c>
      <c r="Q6" s="561">
        <v>176</v>
      </c>
      <c r="R6" s="48">
        <v>100</v>
      </c>
      <c r="S6" s="48">
        <v>7</v>
      </c>
      <c r="T6" s="48">
        <v>0.2</v>
      </c>
      <c r="U6" s="48">
        <v>17.600000000000001</v>
      </c>
      <c r="V6" s="48">
        <v>0</v>
      </c>
      <c r="W6" s="48">
        <v>0</v>
      </c>
      <c r="X6" s="49">
        <v>0</v>
      </c>
    </row>
    <row r="7" spans="1:24" s="36" customFormat="1" ht="26.45" customHeight="1" x14ac:dyDescent="0.25">
      <c r="A7" s="728"/>
      <c r="B7" s="614" t="s">
        <v>74</v>
      </c>
      <c r="C7" s="187">
        <v>259</v>
      </c>
      <c r="D7" s="510" t="s">
        <v>10</v>
      </c>
      <c r="E7" s="376" t="s">
        <v>194</v>
      </c>
      <c r="F7" s="729">
        <v>105</v>
      </c>
      <c r="G7" s="191"/>
      <c r="H7" s="437">
        <v>12.38</v>
      </c>
      <c r="I7" s="438">
        <v>10.59</v>
      </c>
      <c r="J7" s="439">
        <v>16.84</v>
      </c>
      <c r="K7" s="440">
        <v>167.46</v>
      </c>
      <c r="L7" s="437">
        <v>0.04</v>
      </c>
      <c r="M7" s="438">
        <v>0.06</v>
      </c>
      <c r="N7" s="438">
        <v>2.88</v>
      </c>
      <c r="O7" s="438">
        <v>70</v>
      </c>
      <c r="P7" s="439">
        <v>0.02</v>
      </c>
      <c r="Q7" s="441">
        <v>12.7</v>
      </c>
      <c r="R7" s="438">
        <v>145.38999999999999</v>
      </c>
      <c r="S7" s="615">
        <v>71.95</v>
      </c>
      <c r="T7" s="438">
        <v>1.22</v>
      </c>
      <c r="U7" s="438">
        <v>105.04</v>
      </c>
      <c r="V7" s="438">
        <v>6.0000000000000001E-3</v>
      </c>
      <c r="W7" s="438">
        <v>7.0000000000000001E-3</v>
      </c>
      <c r="X7" s="439">
        <v>0.12</v>
      </c>
    </row>
    <row r="8" spans="1:24" s="36" customFormat="1" ht="26.45" customHeight="1" x14ac:dyDescent="0.25">
      <c r="A8" s="728"/>
      <c r="B8" s="188" t="s">
        <v>76</v>
      </c>
      <c r="C8" s="192">
        <v>177</v>
      </c>
      <c r="D8" s="616" t="s">
        <v>10</v>
      </c>
      <c r="E8" s="164" t="s">
        <v>102</v>
      </c>
      <c r="F8" s="163">
        <v>100</v>
      </c>
      <c r="G8" s="730"/>
      <c r="H8" s="354">
        <v>17.52</v>
      </c>
      <c r="I8" s="56">
        <v>14.84</v>
      </c>
      <c r="J8" s="73">
        <v>1.79</v>
      </c>
      <c r="K8" s="353">
        <v>211.63</v>
      </c>
      <c r="L8" s="354">
        <v>7.0000000000000007E-2</v>
      </c>
      <c r="M8" s="56">
        <v>0.13</v>
      </c>
      <c r="N8" s="56">
        <v>1.89</v>
      </c>
      <c r="O8" s="56">
        <v>130</v>
      </c>
      <c r="P8" s="73">
        <v>0.01</v>
      </c>
      <c r="Q8" s="248">
        <v>22.43</v>
      </c>
      <c r="R8" s="56">
        <v>146.94</v>
      </c>
      <c r="S8" s="56">
        <v>21.63</v>
      </c>
      <c r="T8" s="56">
        <v>1.27</v>
      </c>
      <c r="U8" s="56">
        <v>247.44</v>
      </c>
      <c r="V8" s="56">
        <v>5.0000000000000001E-3</v>
      </c>
      <c r="W8" s="56">
        <v>0</v>
      </c>
      <c r="X8" s="73">
        <v>0.12</v>
      </c>
    </row>
    <row r="9" spans="1:24" s="36" customFormat="1" ht="26.45" customHeight="1" x14ac:dyDescent="0.25">
      <c r="A9" s="728"/>
      <c r="B9" s="132"/>
      <c r="C9" s="272">
        <v>64</v>
      </c>
      <c r="D9" s="655" t="s">
        <v>64</v>
      </c>
      <c r="E9" s="377" t="s">
        <v>72</v>
      </c>
      <c r="F9" s="660">
        <v>180</v>
      </c>
      <c r="G9" s="171"/>
      <c r="H9" s="255">
        <v>8.11</v>
      </c>
      <c r="I9" s="80">
        <v>4.72</v>
      </c>
      <c r="J9" s="214">
        <v>49.54</v>
      </c>
      <c r="K9" s="392">
        <v>272.97000000000003</v>
      </c>
      <c r="L9" s="255">
        <v>0.1</v>
      </c>
      <c r="M9" s="80">
        <v>0.03</v>
      </c>
      <c r="N9" s="80">
        <v>0</v>
      </c>
      <c r="O9" s="80">
        <v>20</v>
      </c>
      <c r="P9" s="214">
        <v>0.08</v>
      </c>
      <c r="Q9" s="215">
        <v>15.86</v>
      </c>
      <c r="R9" s="80">
        <v>60.92</v>
      </c>
      <c r="S9" s="80">
        <v>10.95</v>
      </c>
      <c r="T9" s="80">
        <v>1.1100000000000001</v>
      </c>
      <c r="U9" s="80">
        <v>86.99</v>
      </c>
      <c r="V9" s="80">
        <v>1E-3</v>
      </c>
      <c r="W9" s="80">
        <v>0</v>
      </c>
      <c r="X9" s="214">
        <v>0.02</v>
      </c>
    </row>
    <row r="10" spans="1:24" s="36" customFormat="1" ht="39.75" customHeight="1" x14ac:dyDescent="0.25">
      <c r="A10" s="728"/>
      <c r="B10" s="132"/>
      <c r="C10" s="99">
        <v>98</v>
      </c>
      <c r="D10" s="644" t="s">
        <v>18</v>
      </c>
      <c r="E10" s="223" t="s">
        <v>17</v>
      </c>
      <c r="F10" s="731">
        <v>200</v>
      </c>
      <c r="G10" s="184"/>
      <c r="H10" s="245">
        <v>0.37</v>
      </c>
      <c r="I10" s="15">
        <v>0</v>
      </c>
      <c r="J10" s="41">
        <v>14.85</v>
      </c>
      <c r="K10" s="261">
        <v>59.48</v>
      </c>
      <c r="L10" s="245">
        <v>0</v>
      </c>
      <c r="M10" s="15">
        <v>0</v>
      </c>
      <c r="N10" s="15">
        <v>0</v>
      </c>
      <c r="O10" s="15">
        <v>0</v>
      </c>
      <c r="P10" s="41">
        <v>0</v>
      </c>
      <c r="Q10" s="17">
        <v>0.21</v>
      </c>
      <c r="R10" s="15">
        <v>0</v>
      </c>
      <c r="S10" s="15">
        <v>0</v>
      </c>
      <c r="T10" s="15">
        <v>0.02</v>
      </c>
      <c r="U10" s="15">
        <v>0.2</v>
      </c>
      <c r="V10" s="15">
        <v>0</v>
      </c>
      <c r="W10" s="15">
        <v>0</v>
      </c>
      <c r="X10" s="43">
        <v>0</v>
      </c>
    </row>
    <row r="11" spans="1:24" s="36" customFormat="1" ht="26.45" customHeight="1" x14ac:dyDescent="0.25">
      <c r="A11" s="728"/>
      <c r="B11" s="150"/>
      <c r="C11" s="81">
        <v>119</v>
      </c>
      <c r="D11" s="655" t="s">
        <v>14</v>
      </c>
      <c r="E11" s="148" t="s">
        <v>55</v>
      </c>
      <c r="F11" s="146">
        <v>30</v>
      </c>
      <c r="G11" s="817"/>
      <c r="H11" s="245">
        <v>2.2799999999999998</v>
      </c>
      <c r="I11" s="15">
        <v>0.24</v>
      </c>
      <c r="J11" s="41">
        <v>14.76</v>
      </c>
      <c r="K11" s="261">
        <v>70.5</v>
      </c>
      <c r="L11" s="278">
        <v>0.03</v>
      </c>
      <c r="M11" s="20">
        <v>0.01</v>
      </c>
      <c r="N11" s="20">
        <v>0</v>
      </c>
      <c r="O11" s="20">
        <v>0</v>
      </c>
      <c r="P11" s="45">
        <v>0</v>
      </c>
      <c r="Q11" s="19">
        <v>6</v>
      </c>
      <c r="R11" s="20">
        <v>19.5</v>
      </c>
      <c r="S11" s="20">
        <v>4.2</v>
      </c>
      <c r="T11" s="20">
        <v>0.33</v>
      </c>
      <c r="U11" s="20">
        <v>27.9</v>
      </c>
      <c r="V11" s="20">
        <v>1E-3</v>
      </c>
      <c r="W11" s="20">
        <v>2E-3</v>
      </c>
      <c r="X11" s="45">
        <v>4.3499999999999996</v>
      </c>
    </row>
    <row r="12" spans="1:24" s="36" customFormat="1" ht="30" customHeight="1" x14ac:dyDescent="0.25">
      <c r="A12" s="728"/>
      <c r="B12" s="132"/>
      <c r="C12" s="272">
        <v>120</v>
      </c>
      <c r="D12" s="655" t="s">
        <v>15</v>
      </c>
      <c r="E12" s="148" t="s">
        <v>47</v>
      </c>
      <c r="F12" s="131">
        <v>30</v>
      </c>
      <c r="G12" s="270"/>
      <c r="H12" s="245">
        <v>1.98</v>
      </c>
      <c r="I12" s="15">
        <v>0.36</v>
      </c>
      <c r="J12" s="41">
        <v>12.06</v>
      </c>
      <c r="K12" s="205">
        <v>59.4</v>
      </c>
      <c r="L12" s="245">
        <v>0.05</v>
      </c>
      <c r="M12" s="17">
        <v>0.02</v>
      </c>
      <c r="N12" s="15">
        <v>0</v>
      </c>
      <c r="O12" s="15">
        <v>0</v>
      </c>
      <c r="P12" s="41">
        <v>0</v>
      </c>
      <c r="Q12" s="245">
        <v>8.6999999999999993</v>
      </c>
      <c r="R12" s="15">
        <v>45</v>
      </c>
      <c r="S12" s="15">
        <v>14.1</v>
      </c>
      <c r="T12" s="15">
        <v>1.17</v>
      </c>
      <c r="U12" s="15">
        <v>70.5</v>
      </c>
      <c r="V12" s="15">
        <v>1E-3</v>
      </c>
      <c r="W12" s="15">
        <v>2E-3</v>
      </c>
      <c r="X12" s="41">
        <v>0.01</v>
      </c>
    </row>
    <row r="13" spans="1:24" s="36" customFormat="1" ht="30" customHeight="1" x14ac:dyDescent="0.25">
      <c r="A13" s="728"/>
      <c r="B13" s="187" t="s">
        <v>74</v>
      </c>
      <c r="C13" s="167"/>
      <c r="D13" s="617"/>
      <c r="E13" s="442" t="s">
        <v>20</v>
      </c>
      <c r="F13" s="622">
        <f>F6+F7+F9+F10+F11+F12</f>
        <v>565</v>
      </c>
      <c r="G13" s="470"/>
      <c r="H13" s="207">
        <f t="shared" ref="H13:X13" si="0">H6+H7+H9+H10+H11+H12</f>
        <v>29.76</v>
      </c>
      <c r="I13" s="22">
        <f t="shared" si="0"/>
        <v>21.81</v>
      </c>
      <c r="J13" s="61">
        <f t="shared" si="0"/>
        <v>108.05</v>
      </c>
      <c r="K13" s="470">
        <f t="shared" si="0"/>
        <v>702.61</v>
      </c>
      <c r="L13" s="207">
        <f t="shared" si="0"/>
        <v>0.23000000000000004</v>
      </c>
      <c r="M13" s="22">
        <f t="shared" si="0"/>
        <v>0.18</v>
      </c>
      <c r="N13" s="22">
        <f t="shared" si="0"/>
        <v>3.02</v>
      </c>
      <c r="O13" s="22">
        <f t="shared" si="0"/>
        <v>150</v>
      </c>
      <c r="P13" s="61">
        <f t="shared" si="0"/>
        <v>0.28999999999999998</v>
      </c>
      <c r="Q13" s="51">
        <f t="shared" si="0"/>
        <v>219.47</v>
      </c>
      <c r="R13" s="22">
        <f t="shared" si="0"/>
        <v>370.81</v>
      </c>
      <c r="S13" s="22">
        <f t="shared" si="0"/>
        <v>108.2</v>
      </c>
      <c r="T13" s="22">
        <f t="shared" si="0"/>
        <v>4.0500000000000007</v>
      </c>
      <c r="U13" s="22">
        <f t="shared" si="0"/>
        <v>308.23</v>
      </c>
      <c r="V13" s="22">
        <f t="shared" si="0"/>
        <v>9.0000000000000011E-3</v>
      </c>
      <c r="W13" s="22">
        <f t="shared" si="0"/>
        <v>1.1000000000000001E-2</v>
      </c>
      <c r="X13" s="61">
        <f t="shared" si="0"/>
        <v>4.4999999999999991</v>
      </c>
    </row>
    <row r="14" spans="1:24" s="36" customFormat="1" ht="30" customHeight="1" x14ac:dyDescent="0.25">
      <c r="A14" s="728"/>
      <c r="B14" s="188" t="s">
        <v>76</v>
      </c>
      <c r="C14" s="463"/>
      <c r="D14" s="618"/>
      <c r="E14" s="448" t="s">
        <v>20</v>
      </c>
      <c r="F14" s="623">
        <f>F6+F8+F9+F10+F11+F12</f>
        <v>560</v>
      </c>
      <c r="G14" s="545"/>
      <c r="H14" s="314">
        <f t="shared" ref="H14:X14" si="1">H6+H8+H9+H10+H11+H12</f>
        <v>34.9</v>
      </c>
      <c r="I14" s="55">
        <f t="shared" si="1"/>
        <v>26.06</v>
      </c>
      <c r="J14" s="74">
        <f t="shared" si="1"/>
        <v>93</v>
      </c>
      <c r="K14" s="545">
        <f t="shared" si="1"/>
        <v>746.78000000000009</v>
      </c>
      <c r="L14" s="314">
        <f t="shared" si="1"/>
        <v>0.26</v>
      </c>
      <c r="M14" s="55">
        <f t="shared" si="1"/>
        <v>0.25</v>
      </c>
      <c r="N14" s="55">
        <f t="shared" si="1"/>
        <v>2.0299999999999998</v>
      </c>
      <c r="O14" s="55">
        <f t="shared" si="1"/>
        <v>210</v>
      </c>
      <c r="P14" s="74">
        <f t="shared" si="1"/>
        <v>0.28000000000000003</v>
      </c>
      <c r="Q14" s="830">
        <f t="shared" si="1"/>
        <v>229.20000000000002</v>
      </c>
      <c r="R14" s="55">
        <f t="shared" si="1"/>
        <v>372.36</v>
      </c>
      <c r="S14" s="55">
        <f t="shared" si="1"/>
        <v>57.88</v>
      </c>
      <c r="T14" s="55">
        <f t="shared" si="1"/>
        <v>4.0999999999999996</v>
      </c>
      <c r="U14" s="55">
        <f t="shared" si="1"/>
        <v>450.63</v>
      </c>
      <c r="V14" s="55">
        <f t="shared" si="1"/>
        <v>8.0000000000000002E-3</v>
      </c>
      <c r="W14" s="55">
        <f t="shared" si="1"/>
        <v>4.0000000000000001E-3</v>
      </c>
      <c r="X14" s="74">
        <f t="shared" si="1"/>
        <v>4.4999999999999991</v>
      </c>
    </row>
    <row r="15" spans="1:24" s="36" customFormat="1" ht="30" customHeight="1" x14ac:dyDescent="0.25">
      <c r="A15" s="728"/>
      <c r="B15" s="187" t="s">
        <v>74</v>
      </c>
      <c r="C15" s="484"/>
      <c r="D15" s="619"/>
      <c r="E15" s="442" t="s">
        <v>21</v>
      </c>
      <c r="F15" s="624"/>
      <c r="G15" s="516"/>
      <c r="H15" s="207"/>
      <c r="I15" s="22"/>
      <c r="J15" s="61"/>
      <c r="K15" s="642">
        <f>K13/27.2</f>
        <v>25.831250000000001</v>
      </c>
      <c r="L15" s="207"/>
      <c r="M15" s="22"/>
      <c r="N15" s="22"/>
      <c r="O15" s="22"/>
      <c r="P15" s="61"/>
      <c r="Q15" s="51"/>
      <c r="R15" s="22"/>
      <c r="S15" s="22"/>
      <c r="T15" s="22"/>
      <c r="U15" s="22"/>
      <c r="V15" s="22"/>
      <c r="W15" s="22"/>
      <c r="X15" s="61"/>
    </row>
    <row r="16" spans="1:24" s="36" customFormat="1" ht="26.45" customHeight="1" thickBot="1" x14ac:dyDescent="0.3">
      <c r="A16" s="728"/>
      <c r="B16" s="188" t="s">
        <v>76</v>
      </c>
      <c r="C16" s="203"/>
      <c r="D16" s="620"/>
      <c r="E16" s="453" t="s">
        <v>21</v>
      </c>
      <c r="F16" s="664"/>
      <c r="G16" s="732"/>
      <c r="H16" s="315"/>
      <c r="I16" s="165"/>
      <c r="J16" s="166"/>
      <c r="K16" s="408">
        <f>K14/27.2</f>
        <v>27.455147058823535</v>
      </c>
      <c r="L16" s="315"/>
      <c r="M16" s="165"/>
      <c r="N16" s="165"/>
      <c r="O16" s="165"/>
      <c r="P16" s="166"/>
      <c r="Q16" s="560"/>
      <c r="R16" s="165"/>
      <c r="S16" s="165"/>
      <c r="T16" s="165"/>
      <c r="U16" s="165"/>
      <c r="V16" s="165"/>
      <c r="W16" s="165"/>
      <c r="X16" s="166"/>
    </row>
    <row r="17" spans="1:24" s="16" customFormat="1" ht="43.5" customHeight="1" x14ac:dyDescent="0.25">
      <c r="A17" s="678" t="s">
        <v>7</v>
      </c>
      <c r="B17" s="234"/>
      <c r="C17" s="136">
        <v>25</v>
      </c>
      <c r="D17" s="436" t="s">
        <v>19</v>
      </c>
      <c r="E17" s="609" t="s">
        <v>50</v>
      </c>
      <c r="F17" s="733">
        <v>150</v>
      </c>
      <c r="G17" s="423"/>
      <c r="H17" s="262">
        <v>0.6</v>
      </c>
      <c r="I17" s="37">
        <v>0.45</v>
      </c>
      <c r="J17" s="47">
        <v>15.45</v>
      </c>
      <c r="K17" s="197">
        <v>70.5</v>
      </c>
      <c r="L17" s="262">
        <v>0.03</v>
      </c>
      <c r="M17" s="46">
        <v>0.05</v>
      </c>
      <c r="N17" s="37">
        <v>7.5</v>
      </c>
      <c r="O17" s="37">
        <v>0</v>
      </c>
      <c r="P17" s="225">
        <v>0</v>
      </c>
      <c r="Q17" s="262">
        <v>28.5</v>
      </c>
      <c r="R17" s="37">
        <v>24</v>
      </c>
      <c r="S17" s="37">
        <v>18</v>
      </c>
      <c r="T17" s="37">
        <v>0</v>
      </c>
      <c r="U17" s="37">
        <v>232.5</v>
      </c>
      <c r="V17" s="37">
        <v>1E-3</v>
      </c>
      <c r="W17" s="37">
        <v>0</v>
      </c>
      <c r="X17" s="225">
        <v>0.01</v>
      </c>
    </row>
    <row r="18" spans="1:24" s="16" customFormat="1" ht="26.45" customHeight="1" x14ac:dyDescent="0.25">
      <c r="A18" s="682"/>
      <c r="B18" s="160" t="s">
        <v>74</v>
      </c>
      <c r="C18" s="167">
        <v>228</v>
      </c>
      <c r="D18" s="159" t="s">
        <v>203</v>
      </c>
      <c r="E18" s="513" t="s">
        <v>204</v>
      </c>
      <c r="F18" s="514">
        <v>262</v>
      </c>
      <c r="G18" s="191"/>
      <c r="H18" s="437">
        <v>13.06</v>
      </c>
      <c r="I18" s="438">
        <v>16.190000000000001</v>
      </c>
      <c r="J18" s="439">
        <v>23.89</v>
      </c>
      <c r="K18" s="386">
        <v>294.60000000000002</v>
      </c>
      <c r="L18" s="58">
        <v>0.12</v>
      </c>
      <c r="M18" s="58">
        <v>0.15</v>
      </c>
      <c r="N18" s="59">
        <v>5.75</v>
      </c>
      <c r="O18" s="59">
        <v>250</v>
      </c>
      <c r="P18" s="481">
        <v>0.1</v>
      </c>
      <c r="Q18" s="313">
        <v>69.290000000000006</v>
      </c>
      <c r="R18" s="59">
        <v>158.44</v>
      </c>
      <c r="S18" s="1006">
        <v>35.04</v>
      </c>
      <c r="T18" s="59">
        <v>1.63</v>
      </c>
      <c r="U18" s="59">
        <v>461.78</v>
      </c>
      <c r="V18" s="59">
        <v>8.1499999999999993E-3</v>
      </c>
      <c r="W18" s="59">
        <v>1.17E-3</v>
      </c>
      <c r="X18" s="439">
        <v>0.09</v>
      </c>
    </row>
    <row r="19" spans="1:24" s="16" customFormat="1" ht="26.45" customHeight="1" x14ac:dyDescent="0.25">
      <c r="A19" s="682"/>
      <c r="B19" s="162" t="s">
        <v>76</v>
      </c>
      <c r="C19" s="188">
        <v>37</v>
      </c>
      <c r="D19" s="797" t="s">
        <v>9</v>
      </c>
      <c r="E19" s="508" t="s">
        <v>108</v>
      </c>
      <c r="F19" s="515">
        <v>250</v>
      </c>
      <c r="G19" s="168"/>
      <c r="H19" s="354">
        <v>7.23</v>
      </c>
      <c r="I19" s="56">
        <v>6.88</v>
      </c>
      <c r="J19" s="57">
        <v>13.5</v>
      </c>
      <c r="K19" s="249">
        <v>144.62</v>
      </c>
      <c r="L19" s="1007">
        <v>0.09</v>
      </c>
      <c r="M19" s="1008">
        <v>0.09</v>
      </c>
      <c r="N19" s="1009">
        <v>7.11</v>
      </c>
      <c r="O19" s="1009">
        <v>140</v>
      </c>
      <c r="P19" s="1010">
        <v>0</v>
      </c>
      <c r="Q19" s="354">
        <v>17.78</v>
      </c>
      <c r="R19" s="56">
        <v>103.26</v>
      </c>
      <c r="S19" s="56">
        <v>27.48</v>
      </c>
      <c r="T19" s="56">
        <v>1.53</v>
      </c>
      <c r="U19" s="56">
        <v>498.38</v>
      </c>
      <c r="V19" s="56">
        <v>6.0000000000000001E-3</v>
      </c>
      <c r="W19" s="56">
        <v>0</v>
      </c>
      <c r="X19" s="73">
        <v>0.05</v>
      </c>
    </row>
    <row r="20" spans="1:24" s="36" customFormat="1" ht="35.25" customHeight="1" x14ac:dyDescent="0.25">
      <c r="A20" s="734"/>
      <c r="B20" s="161"/>
      <c r="C20" s="99">
        <v>89</v>
      </c>
      <c r="D20" s="129" t="s">
        <v>10</v>
      </c>
      <c r="E20" s="183" t="s">
        <v>91</v>
      </c>
      <c r="F20" s="231">
        <v>100</v>
      </c>
      <c r="G20" s="171"/>
      <c r="H20" s="278">
        <v>19.5</v>
      </c>
      <c r="I20" s="20">
        <v>18.23</v>
      </c>
      <c r="J20" s="21">
        <v>4.55</v>
      </c>
      <c r="K20" s="198">
        <v>260.49</v>
      </c>
      <c r="L20" s="278">
        <v>0.06</v>
      </c>
      <c r="M20" s="19">
        <v>0.14000000000000001</v>
      </c>
      <c r="N20" s="20">
        <v>1.28</v>
      </c>
      <c r="O20" s="20">
        <v>0</v>
      </c>
      <c r="P20" s="45">
        <v>0</v>
      </c>
      <c r="Q20" s="278">
        <v>20.98</v>
      </c>
      <c r="R20" s="20">
        <v>191.49</v>
      </c>
      <c r="S20" s="20">
        <v>25.45</v>
      </c>
      <c r="T20" s="20">
        <v>2.85</v>
      </c>
      <c r="U20" s="20">
        <v>345.31</v>
      </c>
      <c r="V20" s="20">
        <v>8.0000000000000002E-3</v>
      </c>
      <c r="W20" s="20">
        <v>0</v>
      </c>
      <c r="X20" s="45">
        <v>0.06</v>
      </c>
    </row>
    <row r="21" spans="1:24" s="36" customFormat="1" ht="26.45" customHeight="1" x14ac:dyDescent="0.25">
      <c r="A21" s="734"/>
      <c r="B21" s="132"/>
      <c r="C21" s="99">
        <v>53</v>
      </c>
      <c r="D21" s="129" t="s">
        <v>64</v>
      </c>
      <c r="E21" s="216" t="s">
        <v>101</v>
      </c>
      <c r="F21" s="132">
        <v>180</v>
      </c>
      <c r="G21" s="171"/>
      <c r="H21" s="278">
        <v>4.01</v>
      </c>
      <c r="I21" s="20">
        <v>5.89</v>
      </c>
      <c r="J21" s="21">
        <v>40.72</v>
      </c>
      <c r="K21" s="198">
        <v>229.79</v>
      </c>
      <c r="L21" s="75">
        <v>0.04</v>
      </c>
      <c r="M21" s="75">
        <v>0.03</v>
      </c>
      <c r="N21" s="13">
        <v>0</v>
      </c>
      <c r="O21" s="13">
        <v>20</v>
      </c>
      <c r="P21" s="23">
        <v>0.11</v>
      </c>
      <c r="Q21" s="246">
        <v>7.55</v>
      </c>
      <c r="R21" s="13">
        <v>80.81</v>
      </c>
      <c r="S21" s="33">
        <v>26.19</v>
      </c>
      <c r="T21" s="13">
        <v>0.55000000000000004</v>
      </c>
      <c r="U21" s="13">
        <v>51.93</v>
      </c>
      <c r="V21" s="13">
        <v>1E-3</v>
      </c>
      <c r="W21" s="13">
        <v>8.0000000000000002E-3</v>
      </c>
      <c r="X21" s="41">
        <v>0.03</v>
      </c>
    </row>
    <row r="22" spans="1:24" s="16" customFormat="1" ht="33.75" customHeight="1" x14ac:dyDescent="0.25">
      <c r="A22" s="684"/>
      <c r="B22" s="117"/>
      <c r="C22" s="132">
        <v>101</v>
      </c>
      <c r="D22" s="211" t="s">
        <v>18</v>
      </c>
      <c r="E22" s="377" t="s">
        <v>69</v>
      </c>
      <c r="F22" s="231">
        <v>200</v>
      </c>
      <c r="G22" s="426"/>
      <c r="H22" s="245">
        <v>0.64</v>
      </c>
      <c r="I22" s="15">
        <v>0.25</v>
      </c>
      <c r="J22" s="41">
        <v>16.059999999999999</v>
      </c>
      <c r="K22" s="260">
        <v>79.849999999999994</v>
      </c>
      <c r="L22" s="245">
        <v>0.01</v>
      </c>
      <c r="M22" s="17">
        <v>0.05</v>
      </c>
      <c r="N22" s="15">
        <v>0.05</v>
      </c>
      <c r="O22" s="15">
        <v>100</v>
      </c>
      <c r="P22" s="41">
        <v>0</v>
      </c>
      <c r="Q22" s="17">
        <v>10.77</v>
      </c>
      <c r="R22" s="15">
        <v>2.96</v>
      </c>
      <c r="S22" s="15">
        <v>2.96</v>
      </c>
      <c r="T22" s="15">
        <v>0.54</v>
      </c>
      <c r="U22" s="15">
        <v>8.5</v>
      </c>
      <c r="V22" s="15">
        <v>0</v>
      </c>
      <c r="W22" s="15">
        <v>0</v>
      </c>
      <c r="X22" s="41">
        <v>0</v>
      </c>
    </row>
    <row r="23" spans="1:24" s="16" customFormat="1" ht="26.45" customHeight="1" x14ac:dyDescent="0.25">
      <c r="A23" s="684"/>
      <c r="B23" s="117"/>
      <c r="C23" s="392">
        <v>119</v>
      </c>
      <c r="D23" s="129" t="s">
        <v>55</v>
      </c>
      <c r="E23" s="216" t="s">
        <v>55</v>
      </c>
      <c r="F23" s="132">
        <v>20</v>
      </c>
      <c r="G23" s="132"/>
      <c r="H23" s="19">
        <v>1.52</v>
      </c>
      <c r="I23" s="20">
        <v>0.16</v>
      </c>
      <c r="J23" s="21">
        <v>9.84</v>
      </c>
      <c r="K23" s="276">
        <v>47</v>
      </c>
      <c r="L23" s="278">
        <v>0.02</v>
      </c>
      <c r="M23" s="19">
        <v>0.01</v>
      </c>
      <c r="N23" s="20">
        <v>0</v>
      </c>
      <c r="O23" s="20">
        <v>0</v>
      </c>
      <c r="P23" s="45">
        <v>0</v>
      </c>
      <c r="Q23" s="278">
        <v>4</v>
      </c>
      <c r="R23" s="20">
        <v>13</v>
      </c>
      <c r="S23" s="20">
        <v>2.8</v>
      </c>
      <c r="T23" s="20">
        <v>0.22</v>
      </c>
      <c r="U23" s="20">
        <v>18.600000000000001</v>
      </c>
      <c r="V23" s="20">
        <v>1E-3</v>
      </c>
      <c r="W23" s="20">
        <v>1E-3</v>
      </c>
      <c r="X23" s="45">
        <v>2.9</v>
      </c>
    </row>
    <row r="24" spans="1:24" s="16" customFormat="1" ht="26.45" customHeight="1" x14ac:dyDescent="0.25">
      <c r="A24" s="684"/>
      <c r="B24" s="132"/>
      <c r="C24" s="392">
        <v>120</v>
      </c>
      <c r="D24" s="129" t="s">
        <v>47</v>
      </c>
      <c r="E24" s="216" t="s">
        <v>47</v>
      </c>
      <c r="F24" s="132">
        <v>20</v>
      </c>
      <c r="G24" s="132"/>
      <c r="H24" s="19">
        <v>1.32</v>
      </c>
      <c r="I24" s="20">
        <v>0.24</v>
      </c>
      <c r="J24" s="21">
        <v>8.0399999999999991</v>
      </c>
      <c r="K24" s="276">
        <v>39.6</v>
      </c>
      <c r="L24" s="278">
        <v>0.03</v>
      </c>
      <c r="M24" s="19">
        <v>0.02</v>
      </c>
      <c r="N24" s="20">
        <v>0</v>
      </c>
      <c r="O24" s="20">
        <v>0</v>
      </c>
      <c r="P24" s="45">
        <v>0</v>
      </c>
      <c r="Q24" s="278">
        <v>5.8</v>
      </c>
      <c r="R24" s="20">
        <v>30</v>
      </c>
      <c r="S24" s="20">
        <v>9.4</v>
      </c>
      <c r="T24" s="20">
        <v>0.78</v>
      </c>
      <c r="U24" s="20">
        <v>47</v>
      </c>
      <c r="V24" s="20">
        <v>1E-3</v>
      </c>
      <c r="W24" s="20">
        <v>1E-3</v>
      </c>
      <c r="X24" s="45">
        <v>0</v>
      </c>
    </row>
    <row r="25" spans="1:24" s="36" customFormat="1" ht="26.45" customHeight="1" x14ac:dyDescent="0.25">
      <c r="A25" s="734"/>
      <c r="B25" s="187" t="s">
        <v>74</v>
      </c>
      <c r="C25" s="509"/>
      <c r="D25" s="241"/>
      <c r="E25" s="831" t="s">
        <v>20</v>
      </c>
      <c r="F25" s="576">
        <f>F17+262+F20+F21+F22+F23+F24</f>
        <v>932</v>
      </c>
      <c r="G25" s="527"/>
      <c r="H25" s="207">
        <f>H17+H18+H20+H21+H22+H23+H24</f>
        <v>40.65</v>
      </c>
      <c r="I25" s="22">
        <f t="shared" ref="I25:X25" si="2">I17+I18+I20+I21+I22+I23+I24</f>
        <v>41.410000000000004</v>
      </c>
      <c r="J25" s="110">
        <f t="shared" si="2"/>
        <v>118.55000000000001</v>
      </c>
      <c r="K25" s="301">
        <f t="shared" si="2"/>
        <v>1021.83</v>
      </c>
      <c r="L25" s="207">
        <f t="shared" si="2"/>
        <v>0.31000000000000005</v>
      </c>
      <c r="M25" s="22">
        <f t="shared" si="2"/>
        <v>0.45</v>
      </c>
      <c r="N25" s="22">
        <f t="shared" si="2"/>
        <v>14.58</v>
      </c>
      <c r="O25" s="22">
        <f t="shared" si="2"/>
        <v>370</v>
      </c>
      <c r="P25" s="61">
        <f t="shared" si="2"/>
        <v>0.21000000000000002</v>
      </c>
      <c r="Q25" s="207">
        <f t="shared" si="2"/>
        <v>146.89000000000001</v>
      </c>
      <c r="R25" s="22">
        <f t="shared" si="2"/>
        <v>500.7</v>
      </c>
      <c r="S25" s="22">
        <f t="shared" si="2"/>
        <v>119.83999999999999</v>
      </c>
      <c r="T25" s="22">
        <f t="shared" si="2"/>
        <v>6.57</v>
      </c>
      <c r="U25" s="22">
        <f t="shared" si="2"/>
        <v>1165.6199999999999</v>
      </c>
      <c r="V25" s="22">
        <f t="shared" si="2"/>
        <v>2.0150000000000001E-2</v>
      </c>
      <c r="W25" s="22">
        <f t="shared" si="2"/>
        <v>1.1170000000000003E-2</v>
      </c>
      <c r="X25" s="61">
        <f t="shared" si="2"/>
        <v>3.09</v>
      </c>
    </row>
    <row r="26" spans="1:24" s="36" customFormat="1" ht="26.45" customHeight="1" x14ac:dyDescent="0.25">
      <c r="A26" s="734"/>
      <c r="B26" s="162" t="s">
        <v>76</v>
      </c>
      <c r="C26" s="463"/>
      <c r="D26" s="242"/>
      <c r="E26" s="179" t="s">
        <v>20</v>
      </c>
      <c r="F26" s="300">
        <f>F17+F20+F21+F22+F23+F24+262</f>
        <v>932</v>
      </c>
      <c r="G26" s="537"/>
      <c r="H26" s="314">
        <f>H17+H19+H20+H21+H22+H23+H24</f>
        <v>34.82</v>
      </c>
      <c r="I26" s="55">
        <f t="shared" ref="I26:X26" si="3">I17+I19+I20+I21+I22+I23+I24</f>
        <v>32.1</v>
      </c>
      <c r="J26" s="502">
        <f t="shared" si="3"/>
        <v>108.16</v>
      </c>
      <c r="K26" s="299">
        <f t="shared" si="3"/>
        <v>871.85</v>
      </c>
      <c r="L26" s="314">
        <f t="shared" si="3"/>
        <v>0.28000000000000003</v>
      </c>
      <c r="M26" s="55">
        <f t="shared" si="3"/>
        <v>0.39000000000000007</v>
      </c>
      <c r="N26" s="55">
        <f t="shared" si="3"/>
        <v>15.94</v>
      </c>
      <c r="O26" s="55">
        <f t="shared" si="3"/>
        <v>260</v>
      </c>
      <c r="P26" s="74">
        <f t="shared" si="3"/>
        <v>0.11</v>
      </c>
      <c r="Q26" s="314">
        <f t="shared" si="3"/>
        <v>95.38</v>
      </c>
      <c r="R26" s="55">
        <f t="shared" si="3"/>
        <v>445.52</v>
      </c>
      <c r="S26" s="55">
        <f t="shared" si="3"/>
        <v>112.28</v>
      </c>
      <c r="T26" s="55">
        <f t="shared" si="3"/>
        <v>6.47</v>
      </c>
      <c r="U26" s="55">
        <f t="shared" si="3"/>
        <v>1202.22</v>
      </c>
      <c r="V26" s="55">
        <f t="shared" si="3"/>
        <v>1.8000000000000002E-2</v>
      </c>
      <c r="W26" s="55">
        <f t="shared" si="3"/>
        <v>1.0000000000000002E-2</v>
      </c>
      <c r="X26" s="74">
        <f t="shared" si="3"/>
        <v>3.05</v>
      </c>
    </row>
    <row r="27" spans="1:24" s="36" customFormat="1" ht="26.45" customHeight="1" x14ac:dyDescent="0.25">
      <c r="A27" s="734"/>
      <c r="B27" s="511" t="s">
        <v>74</v>
      </c>
      <c r="C27" s="484"/>
      <c r="D27" s="241"/>
      <c r="E27" s="180" t="s">
        <v>21</v>
      </c>
      <c r="F27" s="450"/>
      <c r="G27" s="516"/>
      <c r="H27" s="207"/>
      <c r="I27" s="22"/>
      <c r="J27" s="110"/>
      <c r="K27" s="594">
        <f>K25/27.2</f>
        <v>37.567279411764709</v>
      </c>
      <c r="L27" s="207"/>
      <c r="M27" s="51"/>
      <c r="N27" s="22"/>
      <c r="O27" s="22"/>
      <c r="P27" s="61"/>
      <c r="Q27" s="207"/>
      <c r="R27" s="22"/>
      <c r="S27" s="22"/>
      <c r="T27" s="22"/>
      <c r="U27" s="22"/>
      <c r="V27" s="22"/>
      <c r="W27" s="22"/>
      <c r="X27" s="61"/>
    </row>
    <row r="28" spans="1:24" s="36" customFormat="1" ht="26.45" customHeight="1" thickBot="1" x14ac:dyDescent="0.3">
      <c r="A28" s="735"/>
      <c r="B28" s="512" t="s">
        <v>76</v>
      </c>
      <c r="C28" s="169"/>
      <c r="D28" s="190"/>
      <c r="E28" s="181" t="s">
        <v>21</v>
      </c>
      <c r="F28" s="190"/>
      <c r="G28" s="203"/>
      <c r="H28" s="455"/>
      <c r="I28" s="456"/>
      <c r="J28" s="504"/>
      <c r="K28" s="541">
        <f>K26/27.2</f>
        <v>32.053308823529413</v>
      </c>
      <c r="L28" s="455"/>
      <c r="M28" s="459"/>
      <c r="N28" s="456"/>
      <c r="O28" s="456"/>
      <c r="P28" s="457"/>
      <c r="Q28" s="455"/>
      <c r="R28" s="456"/>
      <c r="S28" s="456"/>
      <c r="T28" s="456"/>
      <c r="U28" s="456"/>
      <c r="V28" s="456"/>
      <c r="W28" s="456"/>
      <c r="X28" s="457"/>
    </row>
    <row r="29" spans="1:24" ht="15.75" x14ac:dyDescent="0.25">
      <c r="A29" s="9"/>
      <c r="B29" s="232"/>
      <c r="C29" s="233"/>
      <c r="D29" s="233"/>
      <c r="E29" s="27"/>
      <c r="F29" s="27"/>
      <c r="G29" s="219"/>
      <c r="H29" s="220"/>
      <c r="I29" s="219"/>
      <c r="J29" s="27"/>
      <c r="K29" s="221"/>
      <c r="L29" s="27"/>
      <c r="M29" s="27"/>
      <c r="N29" s="27"/>
      <c r="O29" s="27"/>
      <c r="P29" s="222"/>
      <c r="Q29" s="222"/>
      <c r="R29" s="222"/>
      <c r="S29" s="222"/>
      <c r="T29" s="222"/>
    </row>
    <row r="30" spans="1:24" ht="15.75" x14ac:dyDescent="0.25">
      <c r="A30" s="626" t="s">
        <v>66</v>
      </c>
      <c r="B30" s="744"/>
      <c r="C30" s="627"/>
      <c r="D30" s="745"/>
    </row>
    <row r="31" spans="1:24" x14ac:dyDescent="0.25">
      <c r="A31" s="629" t="s">
        <v>67</v>
      </c>
      <c r="B31" s="746"/>
      <c r="C31" s="500"/>
      <c r="D31" s="113"/>
    </row>
    <row r="32" spans="1:24" x14ac:dyDescent="0.25">
      <c r="B32"/>
      <c r="D32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8"/>
  <sheetViews>
    <sheetView zoomScale="70" zoomScaleNormal="70" workbookViewId="0">
      <selection activeCell="L19" sqref="L19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0.140625" customWidth="1"/>
    <col min="6" max="6" width="15.42578125" customWidth="1"/>
    <col min="7" max="7" width="15.7109375" customWidth="1"/>
    <col min="9" max="9" width="11.28515625" customWidth="1"/>
    <col min="10" max="10" width="12.85546875" customWidth="1"/>
    <col min="11" max="11" width="20.7109375" customWidth="1"/>
    <col min="12" max="12" width="8.28515625" bestFit="1" customWidth="1"/>
    <col min="13" max="13" width="8.28515625" customWidth="1"/>
    <col min="17" max="17" width="9.85546875" customWidth="1"/>
    <col min="22" max="22" width="11.7109375" customWidth="1"/>
    <col min="23" max="23" width="11.42578125" customWidth="1"/>
  </cols>
  <sheetData>
    <row r="2" spans="1:24" ht="23.25" x14ac:dyDescent="0.35">
      <c r="A2" s="6" t="s">
        <v>1</v>
      </c>
      <c r="B2" s="7"/>
      <c r="C2" s="236"/>
      <c r="D2" s="238" t="s">
        <v>3</v>
      </c>
      <c r="E2" s="6"/>
      <c r="F2" s="8" t="s">
        <v>2</v>
      </c>
      <c r="G2" s="116">
        <v>17</v>
      </c>
      <c r="H2" s="6"/>
      <c r="K2" s="8"/>
      <c r="L2" s="7"/>
      <c r="M2" s="7"/>
      <c r="N2" s="1"/>
      <c r="O2" s="2"/>
    </row>
    <row r="3" spans="1:24" ht="15.75" thickBot="1" x14ac:dyDescent="0.3">
      <c r="A3" s="1"/>
      <c r="B3" s="3"/>
      <c r="C3" s="237"/>
      <c r="D3" s="239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24" s="16" customFormat="1" ht="21.75" customHeight="1" thickBot="1" x14ac:dyDescent="0.3">
      <c r="A4" s="139"/>
      <c r="B4" s="741"/>
      <c r="C4" s="739" t="s">
        <v>39</v>
      </c>
      <c r="D4" s="256"/>
      <c r="E4" s="727"/>
      <c r="F4" s="741"/>
      <c r="G4" s="739"/>
      <c r="H4" s="843" t="s">
        <v>22</v>
      </c>
      <c r="I4" s="844"/>
      <c r="J4" s="804"/>
      <c r="K4" s="695" t="s">
        <v>23</v>
      </c>
      <c r="L4" s="1061" t="s">
        <v>24</v>
      </c>
      <c r="M4" s="1062"/>
      <c r="N4" s="1069"/>
      <c r="O4" s="1069"/>
      <c r="P4" s="1070"/>
      <c r="Q4" s="1061" t="s">
        <v>25</v>
      </c>
      <c r="R4" s="1062"/>
      <c r="S4" s="1062"/>
      <c r="T4" s="1062"/>
      <c r="U4" s="1062"/>
      <c r="V4" s="1062"/>
      <c r="W4" s="1062"/>
      <c r="X4" s="1063"/>
    </row>
    <row r="5" spans="1:24" s="16" customFormat="1" ht="46.5" thickBot="1" x14ac:dyDescent="0.3">
      <c r="A5" s="140" t="s">
        <v>0</v>
      </c>
      <c r="B5" s="103"/>
      <c r="C5" s="97" t="s">
        <v>40</v>
      </c>
      <c r="D5" s="696" t="s">
        <v>41</v>
      </c>
      <c r="E5" s="97" t="s">
        <v>38</v>
      </c>
      <c r="F5" s="103" t="s">
        <v>26</v>
      </c>
      <c r="G5" s="97" t="s">
        <v>37</v>
      </c>
      <c r="H5" s="875" t="s">
        <v>27</v>
      </c>
      <c r="I5" s="568" t="s">
        <v>28</v>
      </c>
      <c r="J5" s="736" t="s">
        <v>29</v>
      </c>
      <c r="K5" s="697" t="s">
        <v>30</v>
      </c>
      <c r="L5" s="875" t="s">
        <v>31</v>
      </c>
      <c r="M5" s="568" t="s">
        <v>129</v>
      </c>
      <c r="N5" s="569" t="s">
        <v>32</v>
      </c>
      <c r="O5" s="903" t="s">
        <v>131</v>
      </c>
      <c r="P5" s="736" t="s">
        <v>130</v>
      </c>
      <c r="Q5" s="569" t="s">
        <v>33</v>
      </c>
      <c r="R5" s="568" t="s">
        <v>34</v>
      </c>
      <c r="S5" s="569" t="s">
        <v>35</v>
      </c>
      <c r="T5" s="568" t="s">
        <v>36</v>
      </c>
      <c r="U5" s="569" t="s">
        <v>125</v>
      </c>
      <c r="V5" s="611" t="s">
        <v>126</v>
      </c>
      <c r="W5" s="568" t="s">
        <v>127</v>
      </c>
      <c r="X5" s="492" t="s">
        <v>128</v>
      </c>
    </row>
    <row r="6" spans="1:24" s="16" customFormat="1" ht="26.45" customHeight="1" x14ac:dyDescent="0.25">
      <c r="A6" s="104" t="s">
        <v>6</v>
      </c>
      <c r="B6" s="136"/>
      <c r="C6" s="795">
        <v>25</v>
      </c>
      <c r="D6" s="147" t="s">
        <v>19</v>
      </c>
      <c r="E6" s="223" t="s">
        <v>50</v>
      </c>
      <c r="F6" s="949">
        <v>150</v>
      </c>
      <c r="G6" s="136"/>
      <c r="H6" s="271">
        <v>0.6</v>
      </c>
      <c r="I6" s="39">
        <v>0.45</v>
      </c>
      <c r="J6" s="40">
        <v>15.45</v>
      </c>
      <c r="K6" s="260">
        <v>70.5</v>
      </c>
      <c r="L6" s="271">
        <v>0.03</v>
      </c>
      <c r="M6" s="39">
        <v>0.05</v>
      </c>
      <c r="N6" s="39">
        <v>7.5</v>
      </c>
      <c r="O6" s="39">
        <v>0</v>
      </c>
      <c r="P6" s="40">
        <v>0</v>
      </c>
      <c r="Q6" s="17">
        <v>28.5</v>
      </c>
      <c r="R6" s="15">
        <v>24</v>
      </c>
      <c r="S6" s="15">
        <v>18</v>
      </c>
      <c r="T6" s="15">
        <v>0</v>
      </c>
      <c r="U6" s="15">
        <v>232.5</v>
      </c>
      <c r="V6" s="15">
        <v>1E-3</v>
      </c>
      <c r="W6" s="15">
        <v>0</v>
      </c>
      <c r="X6" s="41">
        <v>0.01</v>
      </c>
    </row>
    <row r="7" spans="1:24" s="36" customFormat="1" ht="26.45" customHeight="1" x14ac:dyDescent="0.25">
      <c r="A7" s="141"/>
      <c r="B7" s="161"/>
      <c r="C7" s="543">
        <v>86</v>
      </c>
      <c r="D7" s="685" t="s">
        <v>95</v>
      </c>
      <c r="E7" s="666" t="s">
        <v>80</v>
      </c>
      <c r="F7" s="379">
        <v>280</v>
      </c>
      <c r="G7" s="98"/>
      <c r="H7" s="245">
        <v>23.49</v>
      </c>
      <c r="I7" s="15">
        <v>22.56</v>
      </c>
      <c r="J7" s="41">
        <v>28.5</v>
      </c>
      <c r="K7" s="260">
        <v>411.01</v>
      </c>
      <c r="L7" s="245">
        <v>0.21</v>
      </c>
      <c r="M7" s="15">
        <v>0.24</v>
      </c>
      <c r="N7" s="15">
        <v>16.12</v>
      </c>
      <c r="O7" s="15">
        <v>20</v>
      </c>
      <c r="P7" s="41">
        <v>0</v>
      </c>
      <c r="Q7" s="17">
        <v>40.43</v>
      </c>
      <c r="R7" s="15">
        <v>289.10000000000002</v>
      </c>
      <c r="S7" s="15">
        <v>63.29</v>
      </c>
      <c r="T7" s="15">
        <v>4.4400000000000004</v>
      </c>
      <c r="U7" s="15">
        <v>1203.42</v>
      </c>
      <c r="V7" s="15">
        <v>1.6E-2</v>
      </c>
      <c r="W7" s="15">
        <v>1E-3</v>
      </c>
      <c r="X7" s="41">
        <v>0.11</v>
      </c>
    </row>
    <row r="8" spans="1:24" s="36" customFormat="1" ht="26.45" customHeight="1" x14ac:dyDescent="0.25">
      <c r="A8" s="141"/>
      <c r="B8" s="161"/>
      <c r="C8" s="99">
        <v>159</v>
      </c>
      <c r="D8" s="644" t="s">
        <v>46</v>
      </c>
      <c r="E8" s="223" t="s">
        <v>70</v>
      </c>
      <c r="F8" s="944">
        <v>200</v>
      </c>
      <c r="G8" s="126"/>
      <c r="H8" s="245">
        <v>0</v>
      </c>
      <c r="I8" s="15">
        <v>0</v>
      </c>
      <c r="J8" s="41">
        <v>17.88</v>
      </c>
      <c r="K8" s="260">
        <v>69.66</v>
      </c>
      <c r="L8" s="245">
        <v>0</v>
      </c>
      <c r="M8" s="15">
        <v>0</v>
      </c>
      <c r="N8" s="15">
        <v>0</v>
      </c>
      <c r="O8" s="15">
        <v>0</v>
      </c>
      <c r="P8" s="18">
        <v>0</v>
      </c>
      <c r="Q8" s="245">
        <v>0.05</v>
      </c>
      <c r="R8" s="15">
        <v>0.03</v>
      </c>
      <c r="S8" s="15">
        <v>0.03</v>
      </c>
      <c r="T8" s="15">
        <v>0</v>
      </c>
      <c r="U8" s="15">
        <v>0.09</v>
      </c>
      <c r="V8" s="15">
        <v>0</v>
      </c>
      <c r="W8" s="15">
        <v>0</v>
      </c>
      <c r="X8" s="41">
        <v>0</v>
      </c>
    </row>
    <row r="9" spans="1:24" s="36" customFormat="1" ht="26.45" customHeight="1" x14ac:dyDescent="0.25">
      <c r="A9" s="141"/>
      <c r="B9" s="150"/>
      <c r="C9" s="392">
        <v>119</v>
      </c>
      <c r="D9" s="148" t="s">
        <v>14</v>
      </c>
      <c r="E9" s="216" t="s">
        <v>55</v>
      </c>
      <c r="F9" s="189">
        <v>20</v>
      </c>
      <c r="G9" s="126"/>
      <c r="H9" s="245">
        <v>1.52</v>
      </c>
      <c r="I9" s="15">
        <v>0.16</v>
      </c>
      <c r="J9" s="18">
        <v>9.84</v>
      </c>
      <c r="K9" s="195">
        <v>47</v>
      </c>
      <c r="L9" s="17">
        <v>0.02</v>
      </c>
      <c r="M9" s="17">
        <v>0.01</v>
      </c>
      <c r="N9" s="15">
        <v>0</v>
      </c>
      <c r="O9" s="15">
        <v>0</v>
      </c>
      <c r="P9" s="41">
        <v>0</v>
      </c>
      <c r="Q9" s="245">
        <v>4</v>
      </c>
      <c r="R9" s="15">
        <v>13</v>
      </c>
      <c r="S9" s="15">
        <v>2.8</v>
      </c>
      <c r="T9" s="15">
        <v>0.22</v>
      </c>
      <c r="U9" s="15">
        <v>18.600000000000001</v>
      </c>
      <c r="V9" s="15">
        <v>1E-3</v>
      </c>
      <c r="W9" s="15">
        <v>1E-3</v>
      </c>
      <c r="X9" s="41">
        <v>2.9</v>
      </c>
    </row>
    <row r="10" spans="1:24" s="36" customFormat="1" ht="26.45" customHeight="1" x14ac:dyDescent="0.25">
      <c r="A10" s="141"/>
      <c r="B10" s="132"/>
      <c r="C10" s="145">
        <v>120</v>
      </c>
      <c r="D10" s="184" t="s">
        <v>15</v>
      </c>
      <c r="E10" s="147" t="s">
        <v>47</v>
      </c>
      <c r="F10" s="131">
        <v>20</v>
      </c>
      <c r="G10" s="686"/>
      <c r="H10" s="245">
        <v>1.32</v>
      </c>
      <c r="I10" s="15">
        <v>0.24</v>
      </c>
      <c r="J10" s="41">
        <v>8.0399999999999991</v>
      </c>
      <c r="K10" s="292">
        <v>39.6</v>
      </c>
      <c r="L10" s="278">
        <v>0.03</v>
      </c>
      <c r="M10" s="20">
        <v>0.02</v>
      </c>
      <c r="N10" s="20">
        <v>0</v>
      </c>
      <c r="O10" s="20">
        <v>0</v>
      </c>
      <c r="P10" s="45">
        <v>0</v>
      </c>
      <c r="Q10" s="278">
        <v>5.8</v>
      </c>
      <c r="R10" s="20">
        <v>30</v>
      </c>
      <c r="S10" s="20">
        <v>9.4</v>
      </c>
      <c r="T10" s="20">
        <v>0.78</v>
      </c>
      <c r="U10" s="20">
        <v>47</v>
      </c>
      <c r="V10" s="20">
        <v>1E-3</v>
      </c>
      <c r="W10" s="20">
        <v>1E-3</v>
      </c>
      <c r="X10" s="45">
        <v>0</v>
      </c>
    </row>
    <row r="11" spans="1:24" s="36" customFormat="1" ht="26.45" customHeight="1" x14ac:dyDescent="0.25">
      <c r="A11" s="141"/>
      <c r="B11" s="161"/>
      <c r="C11" s="99"/>
      <c r="D11" s="148"/>
      <c r="E11" s="185" t="s">
        <v>20</v>
      </c>
      <c r="F11" s="273">
        <f>SUM(F6:F10)</f>
        <v>670</v>
      </c>
      <c r="G11" s="99"/>
      <c r="H11" s="208">
        <f t="shared" ref="H11:X11" si="0">SUM(H6:H10)</f>
        <v>26.93</v>
      </c>
      <c r="I11" s="34">
        <f t="shared" si="0"/>
        <v>23.409999999999997</v>
      </c>
      <c r="J11" s="67">
        <f t="shared" si="0"/>
        <v>79.710000000000008</v>
      </c>
      <c r="K11" s="388">
        <f t="shared" si="0"/>
        <v>637.77</v>
      </c>
      <c r="L11" s="208">
        <f t="shared" si="0"/>
        <v>0.29000000000000004</v>
      </c>
      <c r="M11" s="34">
        <f t="shared" si="0"/>
        <v>0.32</v>
      </c>
      <c r="N11" s="34">
        <f t="shared" si="0"/>
        <v>23.62</v>
      </c>
      <c r="O11" s="34">
        <f t="shared" si="0"/>
        <v>20</v>
      </c>
      <c r="P11" s="67">
        <f t="shared" si="0"/>
        <v>0</v>
      </c>
      <c r="Q11" s="35">
        <f t="shared" si="0"/>
        <v>78.78</v>
      </c>
      <c r="R11" s="34">
        <f t="shared" si="0"/>
        <v>356.13</v>
      </c>
      <c r="S11" s="34">
        <f t="shared" si="0"/>
        <v>93.52</v>
      </c>
      <c r="T11" s="34">
        <f t="shared" si="0"/>
        <v>5.44</v>
      </c>
      <c r="U11" s="34">
        <f t="shared" si="0"/>
        <v>1501.61</v>
      </c>
      <c r="V11" s="34">
        <f t="shared" si="0"/>
        <v>1.9000000000000003E-2</v>
      </c>
      <c r="W11" s="34">
        <f t="shared" si="0"/>
        <v>3.0000000000000001E-3</v>
      </c>
      <c r="X11" s="67">
        <f t="shared" si="0"/>
        <v>3.02</v>
      </c>
    </row>
    <row r="12" spans="1:24" s="36" customFormat="1" ht="26.45" customHeight="1" thickBot="1" x14ac:dyDescent="0.3">
      <c r="A12" s="142"/>
      <c r="B12" s="252"/>
      <c r="C12" s="212"/>
      <c r="D12" s="257"/>
      <c r="E12" s="186" t="s">
        <v>21</v>
      </c>
      <c r="F12" s="135"/>
      <c r="G12" s="800"/>
      <c r="H12" s="251"/>
      <c r="I12" s="151"/>
      <c r="J12" s="152"/>
      <c r="K12" s="330">
        <f>K11/27.2</f>
        <v>23.447426470588237</v>
      </c>
      <c r="L12" s="251"/>
      <c r="M12" s="151"/>
      <c r="N12" s="151"/>
      <c r="O12" s="151"/>
      <c r="P12" s="152"/>
      <c r="Q12" s="213"/>
      <c r="R12" s="151"/>
      <c r="S12" s="151"/>
      <c r="T12" s="151"/>
      <c r="U12" s="151"/>
      <c r="V12" s="151"/>
      <c r="W12" s="151"/>
      <c r="X12" s="152"/>
    </row>
    <row r="13" spans="1:24" s="16" customFormat="1" ht="26.45" customHeight="1" x14ac:dyDescent="0.25">
      <c r="A13" s="143" t="s">
        <v>7</v>
      </c>
      <c r="B13" s="234"/>
      <c r="C13" s="795">
        <v>28</v>
      </c>
      <c r="D13" s="677" t="s">
        <v>19</v>
      </c>
      <c r="E13" s="360" t="s">
        <v>134</v>
      </c>
      <c r="F13" s="770">
        <v>100</v>
      </c>
      <c r="G13" s="749"/>
      <c r="H13" s="357">
        <v>0.8</v>
      </c>
      <c r="I13" s="48">
        <v>1</v>
      </c>
      <c r="J13" s="49">
        <v>2.6</v>
      </c>
      <c r="K13" s="277">
        <v>14</v>
      </c>
      <c r="L13" s="291">
        <v>0.03</v>
      </c>
      <c r="M13" s="88">
        <v>0.04</v>
      </c>
      <c r="N13" s="88">
        <v>10</v>
      </c>
      <c r="O13" s="88">
        <v>10</v>
      </c>
      <c r="P13" s="89">
        <v>0</v>
      </c>
      <c r="Q13" s="75">
        <v>23</v>
      </c>
      <c r="R13" s="13">
        <v>42</v>
      </c>
      <c r="S13" s="13">
        <v>14</v>
      </c>
      <c r="T13" s="75">
        <v>0.6</v>
      </c>
      <c r="U13" s="13">
        <v>196</v>
      </c>
      <c r="V13" s="13">
        <v>0</v>
      </c>
      <c r="W13" s="75">
        <v>0</v>
      </c>
      <c r="X13" s="89">
        <v>0</v>
      </c>
    </row>
    <row r="14" spans="1:24" s="16" customFormat="1" ht="26.45" customHeight="1" x14ac:dyDescent="0.25">
      <c r="A14" s="104"/>
      <c r="B14" s="801"/>
      <c r="C14" s="99">
        <v>31</v>
      </c>
      <c r="D14" s="148" t="s">
        <v>99</v>
      </c>
      <c r="E14" s="157" t="s">
        <v>78</v>
      </c>
      <c r="F14" s="660">
        <v>250</v>
      </c>
      <c r="G14" s="171"/>
      <c r="H14" s="246">
        <v>7.09</v>
      </c>
      <c r="I14" s="13">
        <v>10.119999999999999</v>
      </c>
      <c r="J14" s="43">
        <v>11.27</v>
      </c>
      <c r="K14" s="100">
        <v>165.55</v>
      </c>
      <c r="L14" s="246">
        <v>0.05</v>
      </c>
      <c r="M14" s="75">
        <v>0.08</v>
      </c>
      <c r="N14" s="13">
        <v>6.42</v>
      </c>
      <c r="O14" s="13">
        <v>160</v>
      </c>
      <c r="P14" s="23">
        <v>7.0000000000000007E-2</v>
      </c>
      <c r="Q14" s="246">
        <v>40.53</v>
      </c>
      <c r="R14" s="13">
        <v>94.83</v>
      </c>
      <c r="S14" s="13">
        <v>24.93</v>
      </c>
      <c r="T14" s="13">
        <v>1.6</v>
      </c>
      <c r="U14" s="13">
        <v>337.03</v>
      </c>
      <c r="V14" s="13">
        <v>7.0000000000000001E-3</v>
      </c>
      <c r="W14" s="13">
        <v>1E-3</v>
      </c>
      <c r="X14" s="67">
        <v>0.04</v>
      </c>
    </row>
    <row r="15" spans="1:24" s="36" customFormat="1" ht="26.45" customHeight="1" x14ac:dyDescent="0.25">
      <c r="A15" s="105"/>
      <c r="B15" s="160" t="s">
        <v>74</v>
      </c>
      <c r="C15" s="167">
        <v>194</v>
      </c>
      <c r="D15" s="522" t="s">
        <v>10</v>
      </c>
      <c r="E15" s="570" t="s">
        <v>103</v>
      </c>
      <c r="F15" s="661">
        <v>100</v>
      </c>
      <c r="G15" s="191"/>
      <c r="H15" s="254">
        <v>18.54</v>
      </c>
      <c r="I15" s="53">
        <v>15.4</v>
      </c>
      <c r="J15" s="72">
        <v>11.88</v>
      </c>
      <c r="K15" s="352">
        <v>261.01</v>
      </c>
      <c r="L15" s="254">
        <v>0.09</v>
      </c>
      <c r="M15" s="52">
        <v>0.13</v>
      </c>
      <c r="N15" s="53">
        <v>1.2</v>
      </c>
      <c r="O15" s="53">
        <v>20</v>
      </c>
      <c r="P15" s="54">
        <v>0.04</v>
      </c>
      <c r="Q15" s="254">
        <v>29.57</v>
      </c>
      <c r="R15" s="53">
        <v>156.26</v>
      </c>
      <c r="S15" s="53">
        <v>20.56</v>
      </c>
      <c r="T15" s="53">
        <v>1.35</v>
      </c>
      <c r="U15" s="53">
        <v>219.62</v>
      </c>
      <c r="V15" s="53">
        <v>5.0000000000000001E-3</v>
      </c>
      <c r="W15" s="53">
        <v>1E-3</v>
      </c>
      <c r="X15" s="72">
        <v>0.11</v>
      </c>
    </row>
    <row r="16" spans="1:24" s="36" customFormat="1" ht="26.45" customHeight="1" x14ac:dyDescent="0.25">
      <c r="A16" s="105"/>
      <c r="B16" s="162" t="s">
        <v>76</v>
      </c>
      <c r="C16" s="168">
        <v>83</v>
      </c>
      <c r="D16" s="518" t="s">
        <v>10</v>
      </c>
      <c r="E16" s="571" t="s">
        <v>122</v>
      </c>
      <c r="F16" s="625">
        <v>100</v>
      </c>
      <c r="G16" s="192"/>
      <c r="H16" s="427">
        <v>22.72</v>
      </c>
      <c r="I16" s="79">
        <v>22.13</v>
      </c>
      <c r="J16" s="428">
        <v>1.77</v>
      </c>
      <c r="K16" s="523">
        <v>299.16000000000003</v>
      </c>
      <c r="L16" s="427">
        <v>0.1</v>
      </c>
      <c r="M16" s="78">
        <v>0.18</v>
      </c>
      <c r="N16" s="79">
        <v>3.08</v>
      </c>
      <c r="O16" s="79">
        <v>60</v>
      </c>
      <c r="P16" s="479">
        <v>0.04</v>
      </c>
      <c r="Q16" s="427">
        <v>37.78</v>
      </c>
      <c r="R16" s="79">
        <v>191.27</v>
      </c>
      <c r="S16" s="79">
        <v>27</v>
      </c>
      <c r="T16" s="79">
        <v>1.71</v>
      </c>
      <c r="U16" s="79">
        <v>314.68</v>
      </c>
      <c r="V16" s="79">
        <v>6.0000000000000001E-3</v>
      </c>
      <c r="W16" s="79">
        <v>0</v>
      </c>
      <c r="X16" s="428">
        <v>0.15</v>
      </c>
    </row>
    <row r="17" spans="1:24" s="36" customFormat="1" ht="35.25" customHeight="1" x14ac:dyDescent="0.25">
      <c r="A17" s="105"/>
      <c r="B17" s="161"/>
      <c r="C17" s="99">
        <v>51</v>
      </c>
      <c r="D17" s="148" t="s">
        <v>49</v>
      </c>
      <c r="E17" s="494" t="s">
        <v>121</v>
      </c>
      <c r="F17" s="132">
        <v>180</v>
      </c>
      <c r="G17" s="216"/>
      <c r="H17" s="278">
        <v>3.99</v>
      </c>
      <c r="I17" s="20">
        <v>4.57</v>
      </c>
      <c r="J17" s="45">
        <v>31.25</v>
      </c>
      <c r="K17" s="277">
        <v>181.35</v>
      </c>
      <c r="L17" s="979">
        <v>0.18</v>
      </c>
      <c r="M17" s="20">
        <v>0.12</v>
      </c>
      <c r="N17" s="980">
        <v>16.84</v>
      </c>
      <c r="O17" s="20">
        <v>30</v>
      </c>
      <c r="P17" s="45">
        <v>0.08</v>
      </c>
      <c r="Q17" s="278">
        <v>24.13</v>
      </c>
      <c r="R17" s="20">
        <v>108.7</v>
      </c>
      <c r="S17" s="20">
        <v>42.82</v>
      </c>
      <c r="T17" s="20">
        <v>1.74</v>
      </c>
      <c r="U17" s="20">
        <v>996.5</v>
      </c>
      <c r="V17" s="20">
        <v>8.9999999999999993E-3</v>
      </c>
      <c r="W17" s="20">
        <v>1E-3</v>
      </c>
      <c r="X17" s="45">
        <v>0.06</v>
      </c>
    </row>
    <row r="18" spans="1:24" s="16" customFormat="1" ht="36" customHeight="1" x14ac:dyDescent="0.25">
      <c r="A18" s="106"/>
      <c r="B18" s="117"/>
      <c r="C18" s="131">
        <v>114</v>
      </c>
      <c r="D18" s="184" t="s">
        <v>46</v>
      </c>
      <c r="E18" s="223" t="s">
        <v>52</v>
      </c>
      <c r="F18" s="146">
        <v>200</v>
      </c>
      <c r="G18" s="131"/>
      <c r="H18" s="17">
        <v>0</v>
      </c>
      <c r="I18" s="15">
        <v>0</v>
      </c>
      <c r="J18" s="18">
        <v>7.27</v>
      </c>
      <c r="K18" s="296">
        <v>28.73</v>
      </c>
      <c r="L18" s="245">
        <v>0</v>
      </c>
      <c r="M18" s="15">
        <v>0</v>
      </c>
      <c r="N18" s="15">
        <v>0</v>
      </c>
      <c r="O18" s="15">
        <v>0</v>
      </c>
      <c r="P18" s="41">
        <v>0</v>
      </c>
      <c r="Q18" s="245">
        <v>0.26</v>
      </c>
      <c r="R18" s="15">
        <v>0.03</v>
      </c>
      <c r="S18" s="15">
        <v>0.03</v>
      </c>
      <c r="T18" s="15">
        <v>0.02</v>
      </c>
      <c r="U18" s="15">
        <v>0.28999999999999998</v>
      </c>
      <c r="V18" s="15">
        <v>0</v>
      </c>
      <c r="W18" s="15">
        <v>0</v>
      </c>
      <c r="X18" s="41">
        <v>0</v>
      </c>
    </row>
    <row r="19" spans="1:24" s="16" customFormat="1" ht="26.45" customHeight="1" x14ac:dyDescent="0.25">
      <c r="A19" s="106"/>
      <c r="B19" s="117"/>
      <c r="C19" s="392">
        <v>119</v>
      </c>
      <c r="D19" s="148" t="s">
        <v>14</v>
      </c>
      <c r="E19" s="148" t="s">
        <v>55</v>
      </c>
      <c r="F19" s="126">
        <v>45</v>
      </c>
      <c r="G19" s="131"/>
      <c r="H19" s="17">
        <v>3.42</v>
      </c>
      <c r="I19" s="15">
        <v>0.36</v>
      </c>
      <c r="J19" s="18">
        <v>22.14</v>
      </c>
      <c r="K19" s="195">
        <v>105.75</v>
      </c>
      <c r="L19" s="17">
        <v>0.05</v>
      </c>
      <c r="M19" s="17">
        <v>0.01</v>
      </c>
      <c r="N19" s="15">
        <v>0</v>
      </c>
      <c r="O19" s="15">
        <v>0</v>
      </c>
      <c r="P19" s="18">
        <v>0</v>
      </c>
      <c r="Q19" s="245">
        <v>9</v>
      </c>
      <c r="R19" s="15">
        <v>29.25</v>
      </c>
      <c r="S19" s="15">
        <v>6.3</v>
      </c>
      <c r="T19" s="15">
        <v>0.5</v>
      </c>
      <c r="U19" s="15">
        <v>41.85</v>
      </c>
      <c r="V19" s="15">
        <v>1E-3</v>
      </c>
      <c r="W19" s="15">
        <v>3.0000000000000001E-3</v>
      </c>
      <c r="X19" s="43">
        <v>6.53</v>
      </c>
    </row>
    <row r="20" spans="1:24" s="16" customFormat="1" ht="26.45" customHeight="1" x14ac:dyDescent="0.25">
      <c r="A20" s="106"/>
      <c r="B20" s="132"/>
      <c r="C20" s="99">
        <v>120</v>
      </c>
      <c r="D20" s="148" t="s">
        <v>15</v>
      </c>
      <c r="E20" s="148" t="s">
        <v>47</v>
      </c>
      <c r="F20" s="146">
        <v>30</v>
      </c>
      <c r="G20" s="132"/>
      <c r="H20" s="17">
        <v>1.98</v>
      </c>
      <c r="I20" s="15">
        <v>0.36</v>
      </c>
      <c r="J20" s="18">
        <v>12.06</v>
      </c>
      <c r="K20" s="195">
        <v>59.4</v>
      </c>
      <c r="L20" s="245">
        <v>0.05</v>
      </c>
      <c r="M20" s="17">
        <v>0.02</v>
      </c>
      <c r="N20" s="15">
        <v>0</v>
      </c>
      <c r="O20" s="15">
        <v>0</v>
      </c>
      <c r="P20" s="41">
        <v>0</v>
      </c>
      <c r="Q20" s="245">
        <v>8.6999999999999993</v>
      </c>
      <c r="R20" s="15">
        <v>45</v>
      </c>
      <c r="S20" s="15">
        <v>14.1</v>
      </c>
      <c r="T20" s="15">
        <v>1.17</v>
      </c>
      <c r="U20" s="15">
        <v>70.5</v>
      </c>
      <c r="V20" s="15">
        <v>1E-3</v>
      </c>
      <c r="W20" s="15">
        <v>2E-3</v>
      </c>
      <c r="X20" s="41">
        <v>0.01</v>
      </c>
    </row>
    <row r="21" spans="1:24" s="36" customFormat="1" ht="26.45" customHeight="1" x14ac:dyDescent="0.25">
      <c r="A21" s="105"/>
      <c r="B21" s="160" t="s">
        <v>74</v>
      </c>
      <c r="C21" s="484"/>
      <c r="D21" s="519"/>
      <c r="E21" s="442" t="s">
        <v>20</v>
      </c>
      <c r="F21" s="624">
        <f>F13+F14+F15+F17+F18+F19+F20</f>
        <v>905</v>
      </c>
      <c r="G21" s="516"/>
      <c r="H21" s="207">
        <f t="shared" ref="H21:X21" si="1">H13+H14+H15+H17+H18+H19+H20</f>
        <v>35.82</v>
      </c>
      <c r="I21" s="22">
        <f t="shared" si="1"/>
        <v>31.81</v>
      </c>
      <c r="J21" s="61">
        <f t="shared" si="1"/>
        <v>98.47</v>
      </c>
      <c r="K21" s="451">
        <f t="shared" si="1"/>
        <v>815.79</v>
      </c>
      <c r="L21" s="207">
        <f t="shared" si="1"/>
        <v>0.44999999999999996</v>
      </c>
      <c r="M21" s="22">
        <f t="shared" si="1"/>
        <v>0.4</v>
      </c>
      <c r="N21" s="22">
        <f t="shared" si="1"/>
        <v>34.46</v>
      </c>
      <c r="O21" s="22">
        <f t="shared" si="1"/>
        <v>220</v>
      </c>
      <c r="P21" s="110">
        <f t="shared" si="1"/>
        <v>0.19</v>
      </c>
      <c r="Q21" s="207">
        <f t="shared" si="1"/>
        <v>135.19</v>
      </c>
      <c r="R21" s="22">
        <f t="shared" si="1"/>
        <v>476.06999999999994</v>
      </c>
      <c r="S21" s="22">
        <f t="shared" si="1"/>
        <v>122.74</v>
      </c>
      <c r="T21" s="22">
        <f t="shared" si="1"/>
        <v>6.9799999999999995</v>
      </c>
      <c r="U21" s="22">
        <f t="shared" si="1"/>
        <v>1861.79</v>
      </c>
      <c r="V21" s="22">
        <f t="shared" si="1"/>
        <v>2.3E-2</v>
      </c>
      <c r="W21" s="22">
        <f t="shared" si="1"/>
        <v>8.0000000000000002E-3</v>
      </c>
      <c r="X21" s="61">
        <f t="shared" si="1"/>
        <v>6.75</v>
      </c>
    </row>
    <row r="22" spans="1:24" s="36" customFormat="1" ht="26.45" customHeight="1" x14ac:dyDescent="0.25">
      <c r="A22" s="105"/>
      <c r="B22" s="462" t="s">
        <v>76</v>
      </c>
      <c r="C22" s="463"/>
      <c r="D22" s="520"/>
      <c r="E22" s="573" t="s">
        <v>20</v>
      </c>
      <c r="F22" s="623">
        <f>F13+F14+F16+F17+F18+F19+F20</f>
        <v>905</v>
      </c>
      <c r="G22" s="465"/>
      <c r="H22" s="314">
        <f t="shared" ref="H22:X22" si="2">H13+H14+H16+H17+H18+H19+H20</f>
        <v>40</v>
      </c>
      <c r="I22" s="55">
        <f t="shared" si="2"/>
        <v>38.54</v>
      </c>
      <c r="J22" s="74">
        <f t="shared" si="2"/>
        <v>88.36</v>
      </c>
      <c r="K22" s="545">
        <f t="shared" si="2"/>
        <v>853.94</v>
      </c>
      <c r="L22" s="314">
        <f t="shared" si="2"/>
        <v>0.45999999999999996</v>
      </c>
      <c r="M22" s="55">
        <f t="shared" si="2"/>
        <v>0.45</v>
      </c>
      <c r="N22" s="55">
        <f t="shared" si="2"/>
        <v>36.340000000000003</v>
      </c>
      <c r="O22" s="55">
        <f t="shared" si="2"/>
        <v>260</v>
      </c>
      <c r="P22" s="502">
        <f t="shared" si="2"/>
        <v>0.19</v>
      </c>
      <c r="Q22" s="314">
        <f t="shared" si="2"/>
        <v>143.39999999999998</v>
      </c>
      <c r="R22" s="55">
        <f t="shared" si="2"/>
        <v>511.08</v>
      </c>
      <c r="S22" s="55">
        <f t="shared" si="2"/>
        <v>129.18</v>
      </c>
      <c r="T22" s="55">
        <f t="shared" si="2"/>
        <v>7.34</v>
      </c>
      <c r="U22" s="55">
        <f t="shared" si="2"/>
        <v>1956.85</v>
      </c>
      <c r="V22" s="55">
        <f t="shared" si="2"/>
        <v>2.4E-2</v>
      </c>
      <c r="W22" s="55">
        <f t="shared" si="2"/>
        <v>7.0000000000000001E-3</v>
      </c>
      <c r="X22" s="74">
        <f t="shared" si="2"/>
        <v>6.79</v>
      </c>
    </row>
    <row r="23" spans="1:24" s="36" customFormat="1" ht="26.45" customHeight="1" x14ac:dyDescent="0.25">
      <c r="A23" s="105"/>
      <c r="B23" s="511" t="s">
        <v>74</v>
      </c>
      <c r="C23" s="484"/>
      <c r="D23" s="519"/>
      <c r="E23" s="572" t="s">
        <v>21</v>
      </c>
      <c r="F23" s="662"/>
      <c r="G23" s="516"/>
      <c r="H23" s="207"/>
      <c r="I23" s="22"/>
      <c r="J23" s="61"/>
      <c r="K23" s="528">
        <f>K21/27.2</f>
        <v>29.992279411764706</v>
      </c>
      <c r="L23" s="207"/>
      <c r="M23" s="51"/>
      <c r="N23" s="22"/>
      <c r="O23" s="22"/>
      <c r="P23" s="110"/>
      <c r="Q23" s="207"/>
      <c r="R23" s="22"/>
      <c r="S23" s="22"/>
      <c r="T23" s="22"/>
      <c r="U23" s="22"/>
      <c r="V23" s="22"/>
      <c r="W23" s="22"/>
      <c r="X23" s="61"/>
    </row>
    <row r="24" spans="1:24" s="36" customFormat="1" ht="26.45" customHeight="1" thickBot="1" x14ac:dyDescent="0.3">
      <c r="A24" s="144"/>
      <c r="B24" s="512" t="s">
        <v>76</v>
      </c>
      <c r="C24" s="169"/>
      <c r="D24" s="521"/>
      <c r="E24" s="453" t="s">
        <v>21</v>
      </c>
      <c r="F24" s="664"/>
      <c r="G24" s="203"/>
      <c r="H24" s="455"/>
      <c r="I24" s="456"/>
      <c r="J24" s="457"/>
      <c r="K24" s="517">
        <f>K22/27.2</f>
        <v>31.394852941176474</v>
      </c>
      <c r="L24" s="455"/>
      <c r="M24" s="459"/>
      <c r="N24" s="456"/>
      <c r="O24" s="456"/>
      <c r="P24" s="504"/>
      <c r="Q24" s="455"/>
      <c r="R24" s="456"/>
      <c r="S24" s="456"/>
      <c r="T24" s="456"/>
      <c r="U24" s="456"/>
      <c r="V24" s="456"/>
      <c r="W24" s="456"/>
      <c r="X24" s="457"/>
    </row>
    <row r="25" spans="1:24" ht="15.75" x14ac:dyDescent="0.25">
      <c r="A25" s="9"/>
      <c r="B25" s="232"/>
      <c r="C25" s="233"/>
      <c r="D25" s="240"/>
      <c r="E25" s="27"/>
      <c r="F25" s="27"/>
      <c r="G25" s="219"/>
      <c r="H25" s="220"/>
      <c r="I25" s="219"/>
      <c r="J25" s="27"/>
      <c r="K25" s="221"/>
      <c r="L25" s="27"/>
      <c r="M25" s="27"/>
      <c r="N25" s="27"/>
      <c r="O25" s="27"/>
      <c r="P25" s="222"/>
      <c r="Q25" s="222"/>
      <c r="R25" s="222"/>
      <c r="S25" s="222"/>
      <c r="T25" s="222"/>
    </row>
    <row r="26" spans="1:24" ht="15.75" x14ac:dyDescent="0.25">
      <c r="A26" s="626" t="s">
        <v>66</v>
      </c>
      <c r="B26" s="744"/>
      <c r="C26" s="627"/>
      <c r="D26" s="745"/>
    </row>
    <row r="27" spans="1:24" x14ac:dyDescent="0.25">
      <c r="A27" s="629" t="s">
        <v>67</v>
      </c>
      <c r="B27" s="746"/>
      <c r="C27" s="500"/>
      <c r="D27" s="113"/>
    </row>
    <row r="28" spans="1:24" x14ac:dyDescent="0.25">
      <c r="B28"/>
      <c r="D28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4"/>
  <sheetViews>
    <sheetView topLeftCell="A4" zoomScale="80" zoomScaleNormal="80" workbookViewId="0">
      <selection activeCell="B8" sqref="B8:X9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0.140625" customWidth="1"/>
    <col min="6" max="6" width="15.42578125" customWidth="1"/>
    <col min="7" max="7" width="15.7109375" customWidth="1"/>
    <col min="8" max="8" width="12" customWidth="1"/>
    <col min="9" max="9" width="11.28515625" customWidth="1"/>
    <col min="10" max="10" width="12.85546875" customWidth="1"/>
    <col min="11" max="11" width="20.7109375" customWidth="1"/>
    <col min="12" max="13" width="10.28515625" customWidth="1"/>
    <col min="17" max="17" width="9.85546875" customWidth="1"/>
  </cols>
  <sheetData>
    <row r="2" spans="1:24" ht="23.25" x14ac:dyDescent="0.35">
      <c r="A2" s="6" t="s">
        <v>1</v>
      </c>
      <c r="B2" s="7"/>
      <c r="C2" s="236"/>
      <c r="D2" s="238" t="s">
        <v>3</v>
      </c>
      <c r="E2" s="6"/>
      <c r="F2" s="8" t="s">
        <v>2</v>
      </c>
      <c r="G2" s="116">
        <v>18</v>
      </c>
      <c r="H2" s="6"/>
      <c r="K2" s="8"/>
      <c r="L2" s="7"/>
      <c r="M2" s="7"/>
      <c r="N2" s="1"/>
      <c r="O2" s="2"/>
    </row>
    <row r="3" spans="1:24" ht="15.75" thickBot="1" x14ac:dyDescent="0.3">
      <c r="A3" s="1"/>
      <c r="B3" s="3"/>
      <c r="C3" s="237"/>
      <c r="D3" s="239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24" s="16" customFormat="1" ht="21.75" customHeight="1" thickBot="1" x14ac:dyDescent="0.3">
      <c r="A4" s="139"/>
      <c r="B4" s="102"/>
      <c r="C4" s="739" t="s">
        <v>39</v>
      </c>
      <c r="D4" s="256"/>
      <c r="E4" s="727"/>
      <c r="F4" s="741"/>
      <c r="G4" s="739"/>
      <c r="H4" s="802" t="s">
        <v>22</v>
      </c>
      <c r="I4" s="803"/>
      <c r="J4" s="788"/>
      <c r="K4" s="672" t="s">
        <v>23</v>
      </c>
      <c r="L4" s="1061" t="s">
        <v>24</v>
      </c>
      <c r="M4" s="1062"/>
      <c r="N4" s="1069"/>
      <c r="O4" s="1069"/>
      <c r="P4" s="1070"/>
      <c r="Q4" s="1061" t="s">
        <v>25</v>
      </c>
      <c r="R4" s="1062"/>
      <c r="S4" s="1062"/>
      <c r="T4" s="1062"/>
      <c r="U4" s="1062"/>
      <c r="V4" s="1062"/>
      <c r="W4" s="1062"/>
      <c r="X4" s="1063"/>
    </row>
    <row r="5" spans="1:24" s="16" customFormat="1" ht="46.5" thickBot="1" x14ac:dyDescent="0.3">
      <c r="A5" s="140" t="s">
        <v>0</v>
      </c>
      <c r="B5" s="103"/>
      <c r="C5" s="97" t="s">
        <v>40</v>
      </c>
      <c r="D5" s="696" t="s">
        <v>41</v>
      </c>
      <c r="E5" s="97" t="s">
        <v>38</v>
      </c>
      <c r="F5" s="103" t="s">
        <v>26</v>
      </c>
      <c r="G5" s="97" t="s">
        <v>37</v>
      </c>
      <c r="H5" s="838" t="s">
        <v>27</v>
      </c>
      <c r="I5" s="568" t="s">
        <v>28</v>
      </c>
      <c r="J5" s="839" t="s">
        <v>29</v>
      </c>
      <c r="K5" s="758" t="s">
        <v>30</v>
      </c>
      <c r="L5" s="124" t="s">
        <v>31</v>
      </c>
      <c r="M5" s="568" t="s">
        <v>129</v>
      </c>
      <c r="N5" s="97" t="s">
        <v>32</v>
      </c>
      <c r="O5" s="903" t="s">
        <v>131</v>
      </c>
      <c r="P5" s="492" t="s">
        <v>130</v>
      </c>
      <c r="Q5" s="124" t="s">
        <v>33</v>
      </c>
      <c r="R5" s="568" t="s">
        <v>34</v>
      </c>
      <c r="S5" s="97" t="s">
        <v>35</v>
      </c>
      <c r="T5" s="568" t="s">
        <v>36</v>
      </c>
      <c r="U5" s="97" t="s">
        <v>125</v>
      </c>
      <c r="V5" s="568" t="s">
        <v>126</v>
      </c>
      <c r="W5" s="68" t="s">
        <v>127</v>
      </c>
      <c r="X5" s="492" t="s">
        <v>128</v>
      </c>
    </row>
    <row r="6" spans="1:24" s="16" customFormat="1" ht="26.45" customHeight="1" x14ac:dyDescent="0.25">
      <c r="A6" s="104" t="s">
        <v>6</v>
      </c>
      <c r="B6" s="224"/>
      <c r="C6" s="136">
        <v>25</v>
      </c>
      <c r="D6" s="676" t="s">
        <v>19</v>
      </c>
      <c r="E6" s="175" t="s">
        <v>50</v>
      </c>
      <c r="F6" s="768">
        <v>150</v>
      </c>
      <c r="G6" s="306"/>
      <c r="H6" s="271">
        <v>0.6</v>
      </c>
      <c r="I6" s="39">
        <v>0.45</v>
      </c>
      <c r="J6" s="40">
        <v>15.45</v>
      </c>
      <c r="K6" s="260">
        <v>70.5</v>
      </c>
      <c r="L6" s="271">
        <v>0.03</v>
      </c>
      <c r="M6" s="39">
        <v>0.05</v>
      </c>
      <c r="N6" s="39">
        <v>7.5</v>
      </c>
      <c r="O6" s="39">
        <v>0</v>
      </c>
      <c r="P6" s="42">
        <v>0</v>
      </c>
      <c r="Q6" s="271">
        <v>28.5</v>
      </c>
      <c r="R6" s="39">
        <v>24</v>
      </c>
      <c r="S6" s="39">
        <v>18</v>
      </c>
      <c r="T6" s="39">
        <v>0</v>
      </c>
      <c r="U6" s="39">
        <v>232.5</v>
      </c>
      <c r="V6" s="39">
        <v>1E-3</v>
      </c>
      <c r="W6" s="39">
        <v>0</v>
      </c>
      <c r="X6" s="40">
        <v>0.01</v>
      </c>
    </row>
    <row r="7" spans="1:24" s="36" customFormat="1" ht="26.45" customHeight="1" x14ac:dyDescent="0.25">
      <c r="A7" s="141"/>
      <c r="B7" s="161"/>
      <c r="C7" s="132">
        <v>66</v>
      </c>
      <c r="D7" s="328" t="s">
        <v>62</v>
      </c>
      <c r="E7" s="668" t="s">
        <v>57</v>
      </c>
      <c r="F7" s="379">
        <v>200</v>
      </c>
      <c r="G7" s="98"/>
      <c r="H7" s="245">
        <v>20.79</v>
      </c>
      <c r="I7" s="15">
        <v>21.94</v>
      </c>
      <c r="J7" s="41">
        <v>3.72</v>
      </c>
      <c r="K7" s="260">
        <v>296.49</v>
      </c>
      <c r="L7" s="245">
        <v>0.1</v>
      </c>
      <c r="M7" s="15">
        <v>0.64</v>
      </c>
      <c r="N7" s="15">
        <v>0.31</v>
      </c>
      <c r="O7" s="15">
        <v>280</v>
      </c>
      <c r="P7" s="18">
        <v>3.64</v>
      </c>
      <c r="Q7" s="245">
        <v>144.41999999999999</v>
      </c>
      <c r="R7" s="15">
        <v>316.49</v>
      </c>
      <c r="S7" s="15">
        <v>24.14</v>
      </c>
      <c r="T7" s="15">
        <v>3.56</v>
      </c>
      <c r="U7" s="15">
        <v>260.39999999999998</v>
      </c>
      <c r="V7" s="15">
        <v>5.0000000000000001E-3</v>
      </c>
      <c r="W7" s="15">
        <v>4.3999999999999997E-2</v>
      </c>
      <c r="X7" s="41">
        <v>0.01</v>
      </c>
    </row>
    <row r="8" spans="1:24" s="36" customFormat="1" ht="26.45" customHeight="1" x14ac:dyDescent="0.25">
      <c r="A8" s="141"/>
      <c r="B8" s="187" t="s">
        <v>74</v>
      </c>
      <c r="C8" s="187">
        <v>116</v>
      </c>
      <c r="D8" s="159" t="s">
        <v>63</v>
      </c>
      <c r="E8" s="176" t="s">
        <v>94</v>
      </c>
      <c r="F8" s="187">
        <v>200</v>
      </c>
      <c r="G8" s="510"/>
      <c r="H8" s="313">
        <v>3.28</v>
      </c>
      <c r="I8" s="59">
        <v>2.56</v>
      </c>
      <c r="J8" s="60">
        <v>11.81</v>
      </c>
      <c r="K8" s="469">
        <v>83.43</v>
      </c>
      <c r="L8" s="313">
        <v>0.04</v>
      </c>
      <c r="M8" s="58">
        <v>0.14000000000000001</v>
      </c>
      <c r="N8" s="59">
        <v>0.52</v>
      </c>
      <c r="O8" s="59">
        <v>10</v>
      </c>
      <c r="P8" s="481">
        <v>0.05</v>
      </c>
      <c r="Q8" s="313">
        <v>122.5</v>
      </c>
      <c r="R8" s="59">
        <v>163.78</v>
      </c>
      <c r="S8" s="59">
        <v>67.64</v>
      </c>
      <c r="T8" s="59">
        <v>2.96</v>
      </c>
      <c r="U8" s="59">
        <v>121.18</v>
      </c>
      <c r="V8" s="59">
        <v>8.0000000000000002E-3</v>
      </c>
      <c r="W8" s="59">
        <v>2E-3</v>
      </c>
      <c r="X8" s="60">
        <v>0.02</v>
      </c>
    </row>
    <row r="9" spans="1:24" s="36" customFormat="1" ht="26.45" customHeight="1" x14ac:dyDescent="0.25">
      <c r="A9" s="141"/>
      <c r="B9" s="188" t="s">
        <v>76</v>
      </c>
      <c r="C9" s="188">
        <v>161</v>
      </c>
      <c r="D9" s="164" t="s">
        <v>63</v>
      </c>
      <c r="E9" s="177" t="s">
        <v>201</v>
      </c>
      <c r="F9" s="188">
        <v>200</v>
      </c>
      <c r="G9" s="506"/>
      <c r="H9" s="247">
        <v>6.28</v>
      </c>
      <c r="I9" s="65">
        <v>4.75</v>
      </c>
      <c r="J9" s="109">
        <v>19.59</v>
      </c>
      <c r="K9" s="406">
        <v>130.79</v>
      </c>
      <c r="L9" s="247">
        <v>0.06</v>
      </c>
      <c r="M9" s="65">
        <v>0.25</v>
      </c>
      <c r="N9" s="65">
        <v>1.0900000000000001</v>
      </c>
      <c r="O9" s="65">
        <v>30</v>
      </c>
      <c r="P9" s="482">
        <v>0.1</v>
      </c>
      <c r="Q9" s="247">
        <v>221.97</v>
      </c>
      <c r="R9" s="65">
        <v>164.43</v>
      </c>
      <c r="S9" s="65">
        <v>25.58</v>
      </c>
      <c r="T9" s="65">
        <v>0.2</v>
      </c>
      <c r="U9" s="65">
        <v>254.68</v>
      </c>
      <c r="V9" s="65">
        <v>1.6E-2</v>
      </c>
      <c r="W9" s="65">
        <v>3.7000000000000002E-3</v>
      </c>
      <c r="X9" s="109">
        <v>16.63</v>
      </c>
    </row>
    <row r="10" spans="1:24" s="36" customFormat="1" ht="26.45" customHeight="1" x14ac:dyDescent="0.25">
      <c r="A10" s="141"/>
      <c r="B10" s="150"/>
      <c r="C10" s="134">
        <v>121</v>
      </c>
      <c r="D10" s="147" t="s">
        <v>14</v>
      </c>
      <c r="E10" s="175" t="s">
        <v>51</v>
      </c>
      <c r="F10" s="189">
        <v>60</v>
      </c>
      <c r="G10" s="126"/>
      <c r="H10" s="245">
        <v>4.5</v>
      </c>
      <c r="I10" s="15">
        <v>1.74</v>
      </c>
      <c r="J10" s="41">
        <v>29.88</v>
      </c>
      <c r="K10" s="260">
        <v>157.19999999999999</v>
      </c>
      <c r="L10" s="245">
        <v>7.0000000000000007E-2</v>
      </c>
      <c r="M10" s="17">
        <v>0.02</v>
      </c>
      <c r="N10" s="15">
        <v>0</v>
      </c>
      <c r="O10" s="15">
        <v>0</v>
      </c>
      <c r="P10" s="18">
        <v>0</v>
      </c>
      <c r="Q10" s="245">
        <v>11.4</v>
      </c>
      <c r="R10" s="15">
        <v>39</v>
      </c>
      <c r="S10" s="15">
        <v>7.8</v>
      </c>
      <c r="T10" s="15">
        <v>0.72</v>
      </c>
      <c r="U10" s="15">
        <v>55.2</v>
      </c>
      <c r="V10" s="15">
        <v>0</v>
      </c>
      <c r="W10" s="15">
        <v>0</v>
      </c>
      <c r="X10" s="41">
        <v>0</v>
      </c>
    </row>
    <row r="11" spans="1:24" s="36" customFormat="1" ht="26.45" customHeight="1" x14ac:dyDescent="0.25">
      <c r="A11" s="141"/>
      <c r="B11" s="187" t="s">
        <v>74</v>
      </c>
      <c r="C11" s="386"/>
      <c r="D11" s="522"/>
      <c r="E11" s="350" t="s">
        <v>20</v>
      </c>
      <c r="F11" s="301">
        <f>F6+F7+F8+F10</f>
        <v>610</v>
      </c>
      <c r="G11" s="470"/>
      <c r="H11" s="443">
        <f t="shared" ref="H11:X11" si="0">H6+H7+H8+H10</f>
        <v>29.17</v>
      </c>
      <c r="I11" s="444">
        <f t="shared" si="0"/>
        <v>26.689999999999998</v>
      </c>
      <c r="J11" s="445">
        <f t="shared" si="0"/>
        <v>60.86</v>
      </c>
      <c r="K11" s="470">
        <f t="shared" si="0"/>
        <v>607.62</v>
      </c>
      <c r="L11" s="443">
        <f t="shared" si="0"/>
        <v>0.24000000000000002</v>
      </c>
      <c r="M11" s="444">
        <f t="shared" si="0"/>
        <v>0.85000000000000009</v>
      </c>
      <c r="N11" s="444">
        <f t="shared" si="0"/>
        <v>8.33</v>
      </c>
      <c r="O11" s="444">
        <f t="shared" si="0"/>
        <v>290</v>
      </c>
      <c r="P11" s="530">
        <f t="shared" si="0"/>
        <v>3.69</v>
      </c>
      <c r="Q11" s="443">
        <f t="shared" si="0"/>
        <v>306.81999999999994</v>
      </c>
      <c r="R11" s="444">
        <f t="shared" si="0"/>
        <v>543.27</v>
      </c>
      <c r="S11" s="444">
        <f t="shared" si="0"/>
        <v>117.58</v>
      </c>
      <c r="T11" s="444">
        <f t="shared" si="0"/>
        <v>7.2399999999999993</v>
      </c>
      <c r="U11" s="444">
        <f t="shared" si="0"/>
        <v>669.28</v>
      </c>
      <c r="V11" s="444">
        <f t="shared" si="0"/>
        <v>1.4E-2</v>
      </c>
      <c r="W11" s="444">
        <f t="shared" si="0"/>
        <v>4.5999999999999999E-2</v>
      </c>
      <c r="X11" s="445">
        <f t="shared" si="0"/>
        <v>0.04</v>
      </c>
    </row>
    <row r="12" spans="1:24" s="36" customFormat="1" ht="26.45" customHeight="1" x14ac:dyDescent="0.25">
      <c r="A12" s="141"/>
      <c r="B12" s="188" t="s">
        <v>76</v>
      </c>
      <c r="C12" s="249"/>
      <c r="D12" s="518"/>
      <c r="E12" s="351" t="s">
        <v>20</v>
      </c>
      <c r="F12" s="300">
        <f>F6+F7+F9+F10</f>
        <v>610</v>
      </c>
      <c r="G12" s="545"/>
      <c r="H12" s="1011">
        <f t="shared" ref="H12:X12" si="1">H6+H7+H9+H10</f>
        <v>32.17</v>
      </c>
      <c r="I12" s="1012">
        <f t="shared" si="1"/>
        <v>28.88</v>
      </c>
      <c r="J12" s="1013">
        <f t="shared" si="1"/>
        <v>68.64</v>
      </c>
      <c r="K12" s="471">
        <f t="shared" si="1"/>
        <v>654.98</v>
      </c>
      <c r="L12" s="1011">
        <f t="shared" si="1"/>
        <v>0.26</v>
      </c>
      <c r="M12" s="1012">
        <f t="shared" si="1"/>
        <v>0.96000000000000008</v>
      </c>
      <c r="N12" s="1012">
        <f t="shared" si="1"/>
        <v>8.9</v>
      </c>
      <c r="O12" s="1012">
        <f t="shared" si="1"/>
        <v>310</v>
      </c>
      <c r="P12" s="1018">
        <f t="shared" si="1"/>
        <v>3.74</v>
      </c>
      <c r="Q12" s="1011">
        <f t="shared" si="1"/>
        <v>406.28999999999996</v>
      </c>
      <c r="R12" s="1012">
        <f t="shared" si="1"/>
        <v>543.92000000000007</v>
      </c>
      <c r="S12" s="1012">
        <f t="shared" si="1"/>
        <v>75.52</v>
      </c>
      <c r="T12" s="1012">
        <f t="shared" si="1"/>
        <v>4.4800000000000004</v>
      </c>
      <c r="U12" s="1012">
        <f t="shared" si="1"/>
        <v>802.78</v>
      </c>
      <c r="V12" s="1012">
        <f t="shared" si="1"/>
        <v>2.1999999999999999E-2</v>
      </c>
      <c r="W12" s="1012">
        <f t="shared" si="1"/>
        <v>4.7699999999999999E-2</v>
      </c>
      <c r="X12" s="1013">
        <f t="shared" si="1"/>
        <v>16.649999999999999</v>
      </c>
    </row>
    <row r="13" spans="1:24" s="36" customFormat="1" ht="26.45" customHeight="1" x14ac:dyDescent="0.25">
      <c r="A13" s="141"/>
      <c r="B13" s="187" t="s">
        <v>74</v>
      </c>
      <c r="C13" s="386"/>
      <c r="D13" s="522"/>
      <c r="E13" s="350" t="s">
        <v>202</v>
      </c>
      <c r="F13" s="301"/>
      <c r="G13" s="51"/>
      <c r="H13" s="22"/>
      <c r="I13" s="22"/>
      <c r="J13" s="22"/>
      <c r="K13" s="1053">
        <f>K11/27.2</f>
        <v>22.338970588235295</v>
      </c>
      <c r="L13" s="22"/>
      <c r="M13" s="22"/>
      <c r="N13" s="22"/>
      <c r="O13" s="22"/>
      <c r="P13" s="110"/>
      <c r="Q13" s="207"/>
      <c r="R13" s="22"/>
      <c r="S13" s="22"/>
      <c r="T13" s="22"/>
      <c r="U13" s="22"/>
      <c r="V13" s="22"/>
      <c r="W13" s="22"/>
      <c r="X13" s="61"/>
    </row>
    <row r="14" spans="1:24" s="36" customFormat="1" ht="26.45" customHeight="1" thickBot="1" x14ac:dyDescent="0.3">
      <c r="A14" s="142"/>
      <c r="B14" s="188" t="s">
        <v>76</v>
      </c>
      <c r="C14" s="190"/>
      <c r="D14" s="1055"/>
      <c r="E14" s="1054" t="s">
        <v>21</v>
      </c>
      <c r="F14" s="1047"/>
      <c r="G14" s="1048"/>
      <c r="H14" s="1049"/>
      <c r="I14" s="1050"/>
      <c r="J14" s="1051"/>
      <c r="K14" s="1052">
        <f>K12/27.2</f>
        <v>24.080147058823531</v>
      </c>
      <c r="L14" s="1049"/>
      <c r="M14" s="1050"/>
      <c r="N14" s="1050"/>
      <c r="O14" s="1050"/>
      <c r="P14" s="1056"/>
      <c r="Q14" s="1049"/>
      <c r="R14" s="1050"/>
      <c r="S14" s="1050"/>
      <c r="T14" s="1050"/>
      <c r="U14" s="1050"/>
      <c r="V14" s="1050"/>
      <c r="W14" s="1050"/>
      <c r="X14" s="1051"/>
    </row>
    <row r="15" spans="1:24" s="16" customFormat="1" ht="26.45" customHeight="1" x14ac:dyDescent="0.25">
      <c r="A15" s="143" t="s">
        <v>7</v>
      </c>
      <c r="B15" s="234"/>
      <c r="C15" s="153">
        <v>9</v>
      </c>
      <c r="D15" s="1019" t="s">
        <v>19</v>
      </c>
      <c r="E15" s="182" t="s">
        <v>93</v>
      </c>
      <c r="F15" s="153">
        <v>100</v>
      </c>
      <c r="G15" s="761"/>
      <c r="H15" s="271">
        <v>2.16</v>
      </c>
      <c r="I15" s="39">
        <v>7.11</v>
      </c>
      <c r="J15" s="42">
        <v>11.61</v>
      </c>
      <c r="K15" s="197">
        <v>121.24</v>
      </c>
      <c r="L15" s="271">
        <v>0.04</v>
      </c>
      <c r="M15" s="39">
        <v>0.05</v>
      </c>
      <c r="N15" s="39">
        <v>7.46</v>
      </c>
      <c r="O15" s="39">
        <v>50</v>
      </c>
      <c r="P15" s="40">
        <v>0</v>
      </c>
      <c r="Q15" s="271">
        <v>29.26</v>
      </c>
      <c r="R15" s="39">
        <v>45.16</v>
      </c>
      <c r="S15" s="39">
        <v>23.95</v>
      </c>
      <c r="T15" s="39">
        <v>1.33</v>
      </c>
      <c r="U15" s="39">
        <v>342.58</v>
      </c>
      <c r="V15" s="39">
        <v>6.0000000000000001E-3</v>
      </c>
      <c r="W15" s="39">
        <v>2E-3</v>
      </c>
      <c r="X15" s="40">
        <v>0.01</v>
      </c>
    </row>
    <row r="16" spans="1:24" s="16" customFormat="1" ht="26.45" customHeight="1" x14ac:dyDescent="0.25">
      <c r="A16" s="104"/>
      <c r="B16" s="91"/>
      <c r="C16" s="132">
        <v>37</v>
      </c>
      <c r="D16" s="266" t="s">
        <v>9</v>
      </c>
      <c r="E16" s="183" t="s">
        <v>108</v>
      </c>
      <c r="F16" s="231">
        <v>250</v>
      </c>
      <c r="G16" s="99"/>
      <c r="H16" s="255">
        <v>7.23</v>
      </c>
      <c r="I16" s="80">
        <v>6.88</v>
      </c>
      <c r="J16" s="81">
        <v>13.5</v>
      </c>
      <c r="K16" s="217">
        <v>144.62</v>
      </c>
      <c r="L16" s="926">
        <v>0.09</v>
      </c>
      <c r="M16" s="1020">
        <v>0.09</v>
      </c>
      <c r="N16" s="927">
        <v>7.11</v>
      </c>
      <c r="O16" s="927">
        <v>140</v>
      </c>
      <c r="P16" s="928">
        <v>0</v>
      </c>
      <c r="Q16" s="255">
        <v>17.78</v>
      </c>
      <c r="R16" s="80">
        <v>103.26</v>
      </c>
      <c r="S16" s="80">
        <v>27.48</v>
      </c>
      <c r="T16" s="80">
        <v>1.53</v>
      </c>
      <c r="U16" s="80">
        <v>498.38</v>
      </c>
      <c r="V16" s="80">
        <v>6.0000000000000001E-3</v>
      </c>
      <c r="W16" s="80">
        <v>0</v>
      </c>
      <c r="X16" s="214">
        <v>0.05</v>
      </c>
    </row>
    <row r="17" spans="1:24" s="36" customFormat="1" ht="26.45" customHeight="1" x14ac:dyDescent="0.25">
      <c r="A17" s="105"/>
      <c r="B17" s="161"/>
      <c r="C17" s="133">
        <v>126</v>
      </c>
      <c r="D17" s="685" t="s">
        <v>10</v>
      </c>
      <c r="E17" s="805" t="s">
        <v>166</v>
      </c>
      <c r="F17" s="379">
        <v>100</v>
      </c>
      <c r="G17" s="98"/>
      <c r="H17" s="246">
        <v>20.54</v>
      </c>
      <c r="I17" s="13">
        <v>20.6</v>
      </c>
      <c r="J17" s="23">
        <v>3.99</v>
      </c>
      <c r="K17" s="134">
        <v>284.44</v>
      </c>
      <c r="L17" s="246">
        <v>7.0000000000000007E-2</v>
      </c>
      <c r="M17" s="75">
        <v>0.16</v>
      </c>
      <c r="N17" s="13">
        <v>1.2</v>
      </c>
      <c r="O17" s="13">
        <v>10</v>
      </c>
      <c r="P17" s="43">
        <v>0.04</v>
      </c>
      <c r="Q17" s="246">
        <v>35.979999999999997</v>
      </c>
      <c r="R17" s="13">
        <v>209.89</v>
      </c>
      <c r="S17" s="13">
        <v>27.04</v>
      </c>
      <c r="T17" s="13">
        <v>2.86</v>
      </c>
      <c r="U17" s="13">
        <v>367.2</v>
      </c>
      <c r="V17" s="13">
        <v>0.01</v>
      </c>
      <c r="W17" s="13">
        <v>0</v>
      </c>
      <c r="X17" s="43">
        <v>7.0000000000000007E-2</v>
      </c>
    </row>
    <row r="18" spans="1:24" s="36" customFormat="1" ht="27" customHeight="1" x14ac:dyDescent="0.25">
      <c r="A18" s="105"/>
      <c r="B18" s="119"/>
      <c r="C18" s="131">
        <v>124</v>
      </c>
      <c r="D18" s="267" t="s">
        <v>64</v>
      </c>
      <c r="E18" s="175" t="s">
        <v>104</v>
      </c>
      <c r="F18" s="131">
        <v>180</v>
      </c>
      <c r="G18" s="126"/>
      <c r="H18" s="246">
        <v>4.72</v>
      </c>
      <c r="I18" s="13">
        <v>5.08</v>
      </c>
      <c r="J18" s="23">
        <v>26.21</v>
      </c>
      <c r="K18" s="134">
        <v>168.66</v>
      </c>
      <c r="L18" s="255">
        <v>0.13</v>
      </c>
      <c r="M18" s="215">
        <v>0.02</v>
      </c>
      <c r="N18" s="80">
        <v>0</v>
      </c>
      <c r="O18" s="80">
        <v>20</v>
      </c>
      <c r="P18" s="214">
        <v>0.08</v>
      </c>
      <c r="Q18" s="255">
        <v>13.09</v>
      </c>
      <c r="R18" s="80">
        <v>89.45</v>
      </c>
      <c r="S18" s="80">
        <v>31.29</v>
      </c>
      <c r="T18" s="80">
        <v>1.04</v>
      </c>
      <c r="U18" s="80">
        <v>77.19</v>
      </c>
      <c r="V18" s="80">
        <v>2E-3</v>
      </c>
      <c r="W18" s="80">
        <v>1E-3</v>
      </c>
      <c r="X18" s="214">
        <v>0.01</v>
      </c>
    </row>
    <row r="19" spans="1:24" s="16" customFormat="1" ht="26.45" customHeight="1" x14ac:dyDescent="0.25">
      <c r="A19" s="106"/>
      <c r="B19" s="117"/>
      <c r="C19" s="134">
        <v>103</v>
      </c>
      <c r="D19" s="267" t="s">
        <v>18</v>
      </c>
      <c r="E19" s="184" t="s">
        <v>61</v>
      </c>
      <c r="F19" s="131">
        <v>200</v>
      </c>
      <c r="G19" s="686"/>
      <c r="H19" s="245">
        <v>0.2</v>
      </c>
      <c r="I19" s="15">
        <v>0</v>
      </c>
      <c r="J19" s="18">
        <v>15.02</v>
      </c>
      <c r="K19" s="195">
        <v>61.6</v>
      </c>
      <c r="L19" s="245">
        <v>0</v>
      </c>
      <c r="M19" s="17">
        <v>0</v>
      </c>
      <c r="N19" s="15">
        <v>2</v>
      </c>
      <c r="O19" s="15">
        <v>0</v>
      </c>
      <c r="P19" s="41">
        <v>0</v>
      </c>
      <c r="Q19" s="245">
        <v>6.73</v>
      </c>
      <c r="R19" s="15">
        <v>5.74</v>
      </c>
      <c r="S19" s="32">
        <v>2.96</v>
      </c>
      <c r="T19" s="15">
        <v>0.2</v>
      </c>
      <c r="U19" s="15">
        <v>46.02</v>
      </c>
      <c r="V19" s="15">
        <v>0</v>
      </c>
      <c r="W19" s="15">
        <v>0</v>
      </c>
      <c r="X19" s="43">
        <v>0</v>
      </c>
    </row>
    <row r="20" spans="1:24" s="16" customFormat="1" ht="26.45" customHeight="1" x14ac:dyDescent="0.25">
      <c r="A20" s="106"/>
      <c r="B20" s="117"/>
      <c r="C20" s="134">
        <v>119</v>
      </c>
      <c r="D20" s="267" t="s">
        <v>14</v>
      </c>
      <c r="E20" s="184" t="s">
        <v>55</v>
      </c>
      <c r="F20" s="189">
        <v>20</v>
      </c>
      <c r="G20" s="126"/>
      <c r="H20" s="245">
        <v>1.52</v>
      </c>
      <c r="I20" s="15">
        <v>0.16</v>
      </c>
      <c r="J20" s="18">
        <v>9.84</v>
      </c>
      <c r="K20" s="195">
        <v>47</v>
      </c>
      <c r="L20" s="17">
        <v>0.02</v>
      </c>
      <c r="M20" s="17">
        <v>0.01</v>
      </c>
      <c r="N20" s="15">
        <v>0</v>
      </c>
      <c r="O20" s="15">
        <v>0</v>
      </c>
      <c r="P20" s="41">
        <v>0</v>
      </c>
      <c r="Q20" s="245">
        <v>4</v>
      </c>
      <c r="R20" s="15">
        <v>13</v>
      </c>
      <c r="S20" s="15">
        <v>2.8</v>
      </c>
      <c r="T20" s="15">
        <v>0.22</v>
      </c>
      <c r="U20" s="15">
        <v>18.600000000000001</v>
      </c>
      <c r="V20" s="15">
        <v>1E-3</v>
      </c>
      <c r="W20" s="15">
        <v>1E-3</v>
      </c>
      <c r="X20" s="41">
        <v>2.9</v>
      </c>
    </row>
    <row r="21" spans="1:24" s="16" customFormat="1" ht="23.25" customHeight="1" x14ac:dyDescent="0.25">
      <c r="A21" s="106"/>
      <c r="B21" s="133"/>
      <c r="C21" s="131">
        <v>120</v>
      </c>
      <c r="D21" s="267" t="s">
        <v>15</v>
      </c>
      <c r="E21" s="184" t="s">
        <v>47</v>
      </c>
      <c r="F21" s="131">
        <v>20</v>
      </c>
      <c r="G21" s="686"/>
      <c r="H21" s="245">
        <v>1.32</v>
      </c>
      <c r="I21" s="15">
        <v>0.24</v>
      </c>
      <c r="J21" s="41">
        <v>8.0399999999999991</v>
      </c>
      <c r="K21" s="292">
        <v>39.6</v>
      </c>
      <c r="L21" s="278">
        <v>0.03</v>
      </c>
      <c r="M21" s="20">
        <v>0.02</v>
      </c>
      <c r="N21" s="20">
        <v>0</v>
      </c>
      <c r="O21" s="20">
        <v>0</v>
      </c>
      <c r="P21" s="45">
        <v>0</v>
      </c>
      <c r="Q21" s="278">
        <v>5.8</v>
      </c>
      <c r="R21" s="20">
        <v>30</v>
      </c>
      <c r="S21" s="20">
        <v>9.4</v>
      </c>
      <c r="T21" s="20">
        <v>0.78</v>
      </c>
      <c r="U21" s="20">
        <v>47</v>
      </c>
      <c r="V21" s="20">
        <v>1E-3</v>
      </c>
      <c r="W21" s="20">
        <v>1E-3</v>
      </c>
      <c r="X21" s="45">
        <v>0</v>
      </c>
    </row>
    <row r="22" spans="1:24" s="36" customFormat="1" ht="26.45" customHeight="1" x14ac:dyDescent="0.25">
      <c r="A22" s="105"/>
      <c r="B22" s="161"/>
      <c r="C22" s="137"/>
      <c r="D22" s="268"/>
      <c r="E22" s="185" t="s">
        <v>20</v>
      </c>
      <c r="F22" s="298">
        <f>SUM(F15:F21)</f>
        <v>870</v>
      </c>
      <c r="G22" s="263"/>
      <c r="H22" s="208">
        <f t="shared" ref="H22:X22" si="2">SUM(H15:H21)</f>
        <v>37.690000000000005</v>
      </c>
      <c r="I22" s="34">
        <f t="shared" si="2"/>
        <v>40.07</v>
      </c>
      <c r="J22" s="272">
        <f t="shared" si="2"/>
        <v>88.210000000000008</v>
      </c>
      <c r="K22" s="273">
        <f>SUM(K15:K21)</f>
        <v>867.16</v>
      </c>
      <c r="L22" s="208">
        <f t="shared" si="2"/>
        <v>0.38</v>
      </c>
      <c r="M22" s="34">
        <f t="shared" si="2"/>
        <v>0.35000000000000009</v>
      </c>
      <c r="N22" s="34">
        <f t="shared" si="2"/>
        <v>17.77</v>
      </c>
      <c r="O22" s="34">
        <f t="shared" si="2"/>
        <v>220</v>
      </c>
      <c r="P22" s="67">
        <f t="shared" si="2"/>
        <v>0.12</v>
      </c>
      <c r="Q22" s="208">
        <f t="shared" si="2"/>
        <v>112.64000000000001</v>
      </c>
      <c r="R22" s="34">
        <f t="shared" si="2"/>
        <v>496.5</v>
      </c>
      <c r="S22" s="34">
        <f t="shared" si="2"/>
        <v>124.91999999999999</v>
      </c>
      <c r="T22" s="34">
        <f t="shared" si="2"/>
        <v>7.9600000000000009</v>
      </c>
      <c r="U22" s="34">
        <f t="shared" si="2"/>
        <v>1396.97</v>
      </c>
      <c r="V22" s="34">
        <f t="shared" si="2"/>
        <v>2.6000000000000002E-2</v>
      </c>
      <c r="W22" s="34">
        <f t="shared" si="2"/>
        <v>5.0000000000000001E-3</v>
      </c>
      <c r="X22" s="67">
        <f t="shared" si="2"/>
        <v>3.04</v>
      </c>
    </row>
    <row r="23" spans="1:24" s="36" customFormat="1" ht="26.45" customHeight="1" thickBot="1" x14ac:dyDescent="0.3">
      <c r="A23" s="144"/>
      <c r="B23" s="252"/>
      <c r="C23" s="138"/>
      <c r="D23" s="269"/>
      <c r="E23" s="186" t="s">
        <v>21</v>
      </c>
      <c r="F23" s="135"/>
      <c r="G23" s="212"/>
      <c r="H23" s="210"/>
      <c r="I23" s="50"/>
      <c r="J23" s="125"/>
      <c r="K23" s="201">
        <f>K22/27.2</f>
        <v>31.880882352941175</v>
      </c>
      <c r="L23" s="210"/>
      <c r="M23" s="154"/>
      <c r="N23" s="50"/>
      <c r="O23" s="50"/>
      <c r="P23" s="115"/>
      <c r="Q23" s="210"/>
      <c r="R23" s="50"/>
      <c r="S23" s="50"/>
      <c r="T23" s="50"/>
      <c r="U23" s="50"/>
      <c r="V23" s="50"/>
      <c r="W23" s="50"/>
      <c r="X23" s="115"/>
    </row>
    <row r="24" spans="1:24" ht="15.75" x14ac:dyDescent="0.25">
      <c r="A24" s="9"/>
      <c r="B24" s="232"/>
      <c r="C24" s="233"/>
      <c r="D24" s="240"/>
      <c r="E24" s="27"/>
      <c r="F24" s="27"/>
      <c r="G24" s="219"/>
      <c r="H24" s="220"/>
      <c r="I24" s="219"/>
      <c r="J24" s="27"/>
      <c r="K24" s="221"/>
      <c r="L24" s="27"/>
      <c r="M24" s="27"/>
      <c r="N24" s="27"/>
      <c r="O24" s="27"/>
      <c r="P24" s="222"/>
      <c r="Q24" s="222"/>
      <c r="R24" s="222"/>
      <c r="S24" s="222"/>
      <c r="T24" s="222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2"/>
  <sheetViews>
    <sheetView zoomScale="80" zoomScaleNormal="80" workbookViewId="0">
      <selection activeCell="C15" sqref="C15:X15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3" customWidth="1"/>
    <col min="6" max="6" width="15.42578125" customWidth="1"/>
    <col min="7" max="7" width="15.7109375" customWidth="1"/>
    <col min="8" max="8" width="12" customWidth="1"/>
    <col min="9" max="9" width="11.28515625" customWidth="1"/>
    <col min="10" max="10" width="12.85546875" customWidth="1"/>
    <col min="11" max="11" width="20.7109375" customWidth="1"/>
    <col min="12" max="13" width="10.28515625" customWidth="1"/>
    <col min="17" max="17" width="9.85546875" customWidth="1"/>
    <col min="22" max="22" width="11.5703125" customWidth="1"/>
    <col min="23" max="23" width="12.28515625" customWidth="1"/>
  </cols>
  <sheetData>
    <row r="2" spans="1:24" ht="23.25" x14ac:dyDescent="0.35">
      <c r="A2" s="6" t="s">
        <v>1</v>
      </c>
      <c r="B2" s="7"/>
      <c r="C2" s="236"/>
      <c r="D2" s="238" t="s">
        <v>3</v>
      </c>
      <c r="E2" s="6"/>
      <c r="F2" s="8" t="s">
        <v>2</v>
      </c>
      <c r="G2" s="116">
        <v>19</v>
      </c>
      <c r="H2" s="6"/>
      <c r="K2" s="8"/>
      <c r="L2" s="7"/>
      <c r="M2" s="7"/>
      <c r="N2" s="1"/>
      <c r="O2" s="2"/>
    </row>
    <row r="3" spans="1:24" ht="15.75" thickBot="1" x14ac:dyDescent="0.3">
      <c r="A3" s="1"/>
      <c r="B3" s="3"/>
      <c r="C3" s="237"/>
      <c r="D3" s="239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24" s="16" customFormat="1" ht="21.75" customHeight="1" thickBot="1" x14ac:dyDescent="0.3">
      <c r="A4" s="139"/>
      <c r="B4" s="645"/>
      <c r="C4" s="739" t="s">
        <v>39</v>
      </c>
      <c r="D4" s="654"/>
      <c r="E4" s="671"/>
      <c r="F4" s="741"/>
      <c r="G4" s="739"/>
      <c r="H4" s="843" t="s">
        <v>22</v>
      </c>
      <c r="I4" s="844"/>
      <c r="J4" s="804"/>
      <c r="K4" s="806" t="s">
        <v>23</v>
      </c>
      <c r="L4" s="1057" t="s">
        <v>24</v>
      </c>
      <c r="M4" s="1058"/>
      <c r="N4" s="1071"/>
      <c r="O4" s="1059"/>
      <c r="P4" s="1072"/>
      <c r="Q4" s="1061" t="s">
        <v>25</v>
      </c>
      <c r="R4" s="1062"/>
      <c r="S4" s="1062"/>
      <c r="T4" s="1062"/>
      <c r="U4" s="1062"/>
      <c r="V4" s="1062"/>
      <c r="W4" s="1062"/>
      <c r="X4" s="1063"/>
    </row>
    <row r="5" spans="1:24" s="16" customFormat="1" ht="28.5" customHeight="1" thickBot="1" x14ac:dyDescent="0.3">
      <c r="A5" s="140" t="s">
        <v>0</v>
      </c>
      <c r="B5" s="103"/>
      <c r="C5" s="97" t="s">
        <v>40</v>
      </c>
      <c r="D5" s="673" t="s">
        <v>41</v>
      </c>
      <c r="E5" s="103" t="s">
        <v>38</v>
      </c>
      <c r="F5" s="103" t="s">
        <v>26</v>
      </c>
      <c r="G5" s="97" t="s">
        <v>37</v>
      </c>
      <c r="H5" s="905" t="s">
        <v>27</v>
      </c>
      <c r="I5" s="568" t="s">
        <v>28</v>
      </c>
      <c r="J5" s="906" t="s">
        <v>29</v>
      </c>
      <c r="K5" s="807" t="s">
        <v>30</v>
      </c>
      <c r="L5" s="244" t="s">
        <v>31</v>
      </c>
      <c r="M5" s="833" t="s">
        <v>129</v>
      </c>
      <c r="N5" s="568" t="s">
        <v>32</v>
      </c>
      <c r="O5" s="904" t="s">
        <v>131</v>
      </c>
      <c r="P5" s="568" t="s">
        <v>130</v>
      </c>
      <c r="Q5" s="568" t="s">
        <v>33</v>
      </c>
      <c r="R5" s="97" t="s">
        <v>34</v>
      </c>
      <c r="S5" s="568" t="s">
        <v>35</v>
      </c>
      <c r="T5" s="97" t="s">
        <v>36</v>
      </c>
      <c r="U5" s="568" t="s">
        <v>125</v>
      </c>
      <c r="V5" s="97" t="s">
        <v>126</v>
      </c>
      <c r="W5" s="568" t="s">
        <v>127</v>
      </c>
      <c r="X5" s="103" t="s">
        <v>128</v>
      </c>
    </row>
    <row r="6" spans="1:24" s="16" customFormat="1" ht="39" customHeight="1" x14ac:dyDescent="0.25">
      <c r="A6" s="104" t="s">
        <v>6</v>
      </c>
      <c r="B6" s="136"/>
      <c r="C6" s="153">
        <v>166</v>
      </c>
      <c r="D6" s="946" t="s">
        <v>82</v>
      </c>
      <c r="E6" s="945" t="s">
        <v>116</v>
      </c>
      <c r="F6" s="136">
        <v>50</v>
      </c>
      <c r="G6" s="306"/>
      <c r="H6" s="357">
        <v>2.9</v>
      </c>
      <c r="I6" s="48">
        <v>3.99</v>
      </c>
      <c r="J6" s="49">
        <v>18.989999999999998</v>
      </c>
      <c r="K6" s="501">
        <v>127.19</v>
      </c>
      <c r="L6" s="357">
        <v>0.05</v>
      </c>
      <c r="M6" s="561">
        <v>0.06</v>
      </c>
      <c r="N6" s="48">
        <v>0.1</v>
      </c>
      <c r="O6" s="48">
        <v>10</v>
      </c>
      <c r="P6" s="49">
        <v>0.04</v>
      </c>
      <c r="Q6" s="357">
        <v>34.11</v>
      </c>
      <c r="R6" s="48">
        <v>47.35</v>
      </c>
      <c r="S6" s="48">
        <v>13.19</v>
      </c>
      <c r="T6" s="48">
        <v>0.56999999999999995</v>
      </c>
      <c r="U6" s="48">
        <v>36.979999999999997</v>
      </c>
      <c r="V6" s="48">
        <v>0</v>
      </c>
      <c r="W6" s="48">
        <v>0</v>
      </c>
      <c r="X6" s="49">
        <v>0</v>
      </c>
    </row>
    <row r="7" spans="1:24" s="36" customFormat="1" ht="26.45" customHeight="1" x14ac:dyDescent="0.25">
      <c r="A7" s="141"/>
      <c r="B7" s="161"/>
      <c r="C7" s="132">
        <v>59</v>
      </c>
      <c r="D7" s="808" t="s">
        <v>62</v>
      </c>
      <c r="E7" s="666" t="s">
        <v>139</v>
      </c>
      <c r="F7" s="379">
        <v>258</v>
      </c>
      <c r="G7" s="98"/>
      <c r="H7" s="206">
        <v>9.0299999999999994</v>
      </c>
      <c r="I7" s="14">
        <v>11.03</v>
      </c>
      <c r="J7" s="44">
        <v>35.200000000000003</v>
      </c>
      <c r="K7" s="910">
        <v>276.45999999999998</v>
      </c>
      <c r="L7" s="208">
        <v>0.16</v>
      </c>
      <c r="M7" s="35">
        <v>0.26</v>
      </c>
      <c r="N7" s="34">
        <v>0.96</v>
      </c>
      <c r="O7" s="34">
        <v>40</v>
      </c>
      <c r="P7" s="272">
        <v>0.2</v>
      </c>
      <c r="Q7" s="208">
        <v>214.13</v>
      </c>
      <c r="R7" s="34">
        <v>244.23</v>
      </c>
      <c r="S7" s="34">
        <v>60.77</v>
      </c>
      <c r="T7" s="34">
        <v>1.27</v>
      </c>
      <c r="U7" s="34">
        <v>319.55</v>
      </c>
      <c r="V7" s="34">
        <v>1.6E-2</v>
      </c>
      <c r="W7" s="34">
        <v>1.2E-2</v>
      </c>
      <c r="X7" s="67">
        <v>0.05</v>
      </c>
    </row>
    <row r="8" spans="1:24" s="36" customFormat="1" ht="26.45" customHeight="1" x14ac:dyDescent="0.25">
      <c r="A8" s="141"/>
      <c r="B8" s="161"/>
      <c r="C8" s="132">
        <v>114</v>
      </c>
      <c r="D8" s="184" t="s">
        <v>46</v>
      </c>
      <c r="E8" s="223" t="s">
        <v>52</v>
      </c>
      <c r="F8" s="717">
        <v>200</v>
      </c>
      <c r="G8" s="131"/>
      <c r="H8" s="278">
        <v>0</v>
      </c>
      <c r="I8" s="20">
        <v>0</v>
      </c>
      <c r="J8" s="45">
        <v>7.27</v>
      </c>
      <c r="K8" s="650">
        <v>28.73</v>
      </c>
      <c r="L8" s="278">
        <v>0</v>
      </c>
      <c r="M8" s="19">
        <v>0</v>
      </c>
      <c r="N8" s="20">
        <v>0</v>
      </c>
      <c r="O8" s="20">
        <v>0</v>
      </c>
      <c r="P8" s="45">
        <v>0</v>
      </c>
      <c r="Q8" s="19">
        <v>0.26</v>
      </c>
      <c r="R8" s="20">
        <v>0.03</v>
      </c>
      <c r="S8" s="20">
        <v>0.03</v>
      </c>
      <c r="T8" s="20">
        <v>0.02</v>
      </c>
      <c r="U8" s="20">
        <v>0.28999999999999998</v>
      </c>
      <c r="V8" s="20">
        <v>0</v>
      </c>
      <c r="W8" s="20">
        <v>0</v>
      </c>
      <c r="X8" s="214">
        <v>0</v>
      </c>
    </row>
    <row r="9" spans="1:24" s="36" customFormat="1" ht="26.45" customHeight="1" x14ac:dyDescent="0.25">
      <c r="A9" s="141"/>
      <c r="B9" s="250"/>
      <c r="C9" s="134">
        <v>121</v>
      </c>
      <c r="D9" s="184" t="s">
        <v>14</v>
      </c>
      <c r="E9" s="223" t="s">
        <v>51</v>
      </c>
      <c r="F9" s="665">
        <v>30</v>
      </c>
      <c r="G9" s="131"/>
      <c r="H9" s="17">
        <v>2.25</v>
      </c>
      <c r="I9" s="15">
        <v>0.87</v>
      </c>
      <c r="J9" s="18">
        <v>14.94</v>
      </c>
      <c r="K9" s="195">
        <v>78.599999999999994</v>
      </c>
      <c r="L9" s="245">
        <v>0.03</v>
      </c>
      <c r="M9" s="17">
        <v>0.01</v>
      </c>
      <c r="N9" s="15">
        <v>0</v>
      </c>
      <c r="O9" s="15">
        <v>0</v>
      </c>
      <c r="P9" s="18">
        <v>0</v>
      </c>
      <c r="Q9" s="245">
        <v>5.7</v>
      </c>
      <c r="R9" s="15">
        <v>19.5</v>
      </c>
      <c r="S9" s="15">
        <v>3.9</v>
      </c>
      <c r="T9" s="15">
        <v>0.36</v>
      </c>
      <c r="U9" s="15">
        <v>27.6</v>
      </c>
      <c r="V9" s="15">
        <v>0</v>
      </c>
      <c r="W9" s="15">
        <v>0</v>
      </c>
      <c r="X9" s="41">
        <v>0</v>
      </c>
    </row>
    <row r="10" spans="1:24" s="36" customFormat="1" ht="26.45" customHeight="1" x14ac:dyDescent="0.25">
      <c r="A10" s="141"/>
      <c r="B10" s="132"/>
      <c r="C10" s="132" t="s">
        <v>157</v>
      </c>
      <c r="D10" s="655" t="s">
        <v>18</v>
      </c>
      <c r="E10" s="129" t="s">
        <v>180</v>
      </c>
      <c r="F10" s="132">
        <v>200</v>
      </c>
      <c r="G10" s="477"/>
      <c r="H10" s="245">
        <v>8.25</v>
      </c>
      <c r="I10" s="15">
        <v>6.25</v>
      </c>
      <c r="J10" s="41">
        <v>22</v>
      </c>
      <c r="K10" s="205">
        <v>175</v>
      </c>
      <c r="L10" s="17"/>
      <c r="M10" s="17"/>
      <c r="N10" s="15"/>
      <c r="O10" s="15"/>
      <c r="P10" s="18"/>
      <c r="Q10" s="245"/>
      <c r="R10" s="15"/>
      <c r="S10" s="15"/>
      <c r="T10" s="15"/>
      <c r="U10" s="15"/>
      <c r="V10" s="15"/>
      <c r="W10" s="15"/>
      <c r="X10" s="41"/>
    </row>
    <row r="11" spans="1:24" s="36" customFormat="1" ht="26.45" customHeight="1" x14ac:dyDescent="0.25">
      <c r="A11" s="141"/>
      <c r="B11" s="132"/>
      <c r="C11" s="132"/>
      <c r="D11" s="655"/>
      <c r="E11" s="155" t="s">
        <v>20</v>
      </c>
      <c r="F11" s="273">
        <f>SUM(F6:F10)</f>
        <v>738</v>
      </c>
      <c r="G11" s="477"/>
      <c r="H11" s="278">
        <f t="shared" ref="H11:X11" si="0">SUM(H6:H10)</f>
        <v>22.43</v>
      </c>
      <c r="I11" s="20">
        <f t="shared" si="0"/>
        <v>22.14</v>
      </c>
      <c r="J11" s="45">
        <f t="shared" si="0"/>
        <v>98.399999999999991</v>
      </c>
      <c r="K11" s="832">
        <f t="shared" si="0"/>
        <v>685.98</v>
      </c>
      <c r="L11" s="278">
        <f t="shared" si="0"/>
        <v>0.24000000000000002</v>
      </c>
      <c r="M11" s="20">
        <f t="shared" si="0"/>
        <v>0.33</v>
      </c>
      <c r="N11" s="20">
        <f t="shared" si="0"/>
        <v>1.06</v>
      </c>
      <c r="O11" s="20">
        <f t="shared" si="0"/>
        <v>50</v>
      </c>
      <c r="P11" s="45">
        <f t="shared" si="0"/>
        <v>0.24000000000000002</v>
      </c>
      <c r="Q11" s="278">
        <f t="shared" si="0"/>
        <v>254.2</v>
      </c>
      <c r="R11" s="20">
        <f t="shared" si="0"/>
        <v>311.10999999999996</v>
      </c>
      <c r="S11" s="20">
        <f t="shared" si="0"/>
        <v>77.890000000000015</v>
      </c>
      <c r="T11" s="20">
        <f t="shared" si="0"/>
        <v>2.2199999999999998</v>
      </c>
      <c r="U11" s="20">
        <f t="shared" si="0"/>
        <v>384.42000000000007</v>
      </c>
      <c r="V11" s="20">
        <f t="shared" si="0"/>
        <v>1.6E-2</v>
      </c>
      <c r="W11" s="20">
        <f t="shared" si="0"/>
        <v>1.2E-2</v>
      </c>
      <c r="X11" s="45">
        <f t="shared" si="0"/>
        <v>0.05</v>
      </c>
    </row>
    <row r="12" spans="1:24" s="36" customFormat="1" ht="26.45" customHeight="1" thickBot="1" x14ac:dyDescent="0.3">
      <c r="A12" s="142"/>
      <c r="B12" s="252"/>
      <c r="C12" s="135"/>
      <c r="D12" s="551"/>
      <c r="E12" s="156" t="s">
        <v>21</v>
      </c>
      <c r="F12" s="381"/>
      <c r="G12" s="212"/>
      <c r="H12" s="210"/>
      <c r="I12" s="50"/>
      <c r="J12" s="115"/>
      <c r="K12" s="651">
        <f>K11/27.2</f>
        <v>25.219852941176473</v>
      </c>
      <c r="L12" s="210"/>
      <c r="M12" s="154"/>
      <c r="N12" s="50"/>
      <c r="O12" s="50"/>
      <c r="P12" s="115"/>
      <c r="Q12" s="210"/>
      <c r="R12" s="50"/>
      <c r="S12" s="50"/>
      <c r="T12" s="50"/>
      <c r="U12" s="50"/>
      <c r="V12" s="50"/>
      <c r="W12" s="50"/>
      <c r="X12" s="115"/>
    </row>
    <row r="13" spans="1:24" s="16" customFormat="1" ht="26.45" customHeight="1" x14ac:dyDescent="0.25">
      <c r="A13" s="104" t="s">
        <v>7</v>
      </c>
      <c r="B13" s="279"/>
      <c r="C13" s="404">
        <v>25</v>
      </c>
      <c r="D13" s="676" t="s">
        <v>19</v>
      </c>
      <c r="E13" s="947" t="s">
        <v>50</v>
      </c>
      <c r="F13" s="733">
        <v>150</v>
      </c>
      <c r="G13" s="136"/>
      <c r="H13" s="38">
        <v>0.6</v>
      </c>
      <c r="I13" s="39">
        <v>0.45</v>
      </c>
      <c r="J13" s="42">
        <v>15.45</v>
      </c>
      <c r="K13" s="197">
        <v>70.5</v>
      </c>
      <c r="L13" s="271">
        <v>0.03</v>
      </c>
      <c r="M13" s="38">
        <v>0.05</v>
      </c>
      <c r="N13" s="39">
        <v>7.5</v>
      </c>
      <c r="O13" s="39">
        <v>0</v>
      </c>
      <c r="P13" s="40">
        <v>0</v>
      </c>
      <c r="Q13" s="271">
        <v>28.5</v>
      </c>
      <c r="R13" s="39">
        <v>24</v>
      </c>
      <c r="S13" s="39">
        <v>18</v>
      </c>
      <c r="T13" s="39">
        <v>0</v>
      </c>
      <c r="U13" s="39">
        <v>232.5</v>
      </c>
      <c r="V13" s="39">
        <v>1E-3</v>
      </c>
      <c r="W13" s="39">
        <v>0</v>
      </c>
      <c r="X13" s="49">
        <v>0.01</v>
      </c>
    </row>
    <row r="14" spans="1:24" s="16" customFormat="1" ht="26.45" customHeight="1" x14ac:dyDescent="0.25">
      <c r="A14" s="104"/>
      <c r="B14" s="91"/>
      <c r="C14" s="133">
        <v>32</v>
      </c>
      <c r="D14" s="685" t="s">
        <v>9</v>
      </c>
      <c r="E14" s="666" t="s">
        <v>53</v>
      </c>
      <c r="F14" s="189">
        <v>250</v>
      </c>
      <c r="G14" s="126"/>
      <c r="H14" s="246">
        <v>7.33</v>
      </c>
      <c r="I14" s="13">
        <v>10.81</v>
      </c>
      <c r="J14" s="43">
        <v>12.12</v>
      </c>
      <c r="K14" s="100">
        <v>176</v>
      </c>
      <c r="L14" s="246">
        <v>0.06</v>
      </c>
      <c r="M14" s="13">
        <v>0.09</v>
      </c>
      <c r="N14" s="13">
        <v>5.41</v>
      </c>
      <c r="O14" s="13">
        <v>160</v>
      </c>
      <c r="P14" s="23">
        <v>0.09</v>
      </c>
      <c r="Q14" s="246">
        <v>40.33</v>
      </c>
      <c r="R14" s="13">
        <v>104.16</v>
      </c>
      <c r="S14" s="13">
        <v>28.61</v>
      </c>
      <c r="T14" s="13">
        <v>1.82</v>
      </c>
      <c r="U14" s="13">
        <v>405.3</v>
      </c>
      <c r="V14" s="13">
        <v>8.0000000000000002E-3</v>
      </c>
      <c r="W14" s="13">
        <v>1E-3</v>
      </c>
      <c r="X14" s="43">
        <v>0.04</v>
      </c>
    </row>
    <row r="15" spans="1:24" s="36" customFormat="1" ht="32.25" customHeight="1" x14ac:dyDescent="0.25">
      <c r="A15" s="105"/>
      <c r="B15" s="161"/>
      <c r="C15" s="272">
        <v>177</v>
      </c>
      <c r="D15" s="147" t="s">
        <v>10</v>
      </c>
      <c r="E15" s="175" t="s">
        <v>143</v>
      </c>
      <c r="F15" s="172">
        <v>100</v>
      </c>
      <c r="G15" s="131"/>
      <c r="H15" s="246">
        <v>17.52</v>
      </c>
      <c r="I15" s="13">
        <v>14.84</v>
      </c>
      <c r="J15" s="23">
        <v>1.79</v>
      </c>
      <c r="K15" s="295">
        <v>211.63</v>
      </c>
      <c r="L15" s="246">
        <v>7.0000000000000007E-2</v>
      </c>
      <c r="M15" s="75">
        <v>0.13</v>
      </c>
      <c r="N15" s="13">
        <v>1.89</v>
      </c>
      <c r="O15" s="13">
        <v>130</v>
      </c>
      <c r="P15" s="23">
        <v>0.01</v>
      </c>
      <c r="Q15" s="246">
        <v>22.43</v>
      </c>
      <c r="R15" s="13">
        <v>146.94</v>
      </c>
      <c r="S15" s="13">
        <v>21.63</v>
      </c>
      <c r="T15" s="13">
        <v>1.27</v>
      </c>
      <c r="U15" s="13">
        <v>247.44</v>
      </c>
      <c r="V15" s="13">
        <v>4.7999999999999996E-3</v>
      </c>
      <c r="W15" s="13">
        <v>2.9999999999999997E-4</v>
      </c>
      <c r="X15" s="43">
        <v>0.12</v>
      </c>
    </row>
    <row r="16" spans="1:24" s="36" customFormat="1" ht="27" customHeight="1" x14ac:dyDescent="0.25">
      <c r="A16" s="105"/>
      <c r="B16" s="119"/>
      <c r="C16" s="171">
        <v>54</v>
      </c>
      <c r="D16" s="147" t="s">
        <v>64</v>
      </c>
      <c r="E16" s="175" t="s">
        <v>43</v>
      </c>
      <c r="F16" s="172">
        <v>180</v>
      </c>
      <c r="G16" s="131"/>
      <c r="H16" s="75">
        <v>8.7100000000000009</v>
      </c>
      <c r="I16" s="13">
        <v>5.95</v>
      </c>
      <c r="J16" s="23">
        <v>38.11</v>
      </c>
      <c r="K16" s="134">
        <v>238.6</v>
      </c>
      <c r="L16" s="246">
        <v>0.23</v>
      </c>
      <c r="M16" s="75">
        <v>0.12</v>
      </c>
      <c r="N16" s="13">
        <v>0</v>
      </c>
      <c r="O16" s="13">
        <v>20</v>
      </c>
      <c r="P16" s="43">
        <v>0.08</v>
      </c>
      <c r="Q16" s="246">
        <v>15.7</v>
      </c>
      <c r="R16" s="13">
        <v>191.66</v>
      </c>
      <c r="S16" s="13">
        <v>127.46</v>
      </c>
      <c r="T16" s="13">
        <v>4.29</v>
      </c>
      <c r="U16" s="13">
        <v>232.4</v>
      </c>
      <c r="V16" s="13">
        <v>2E-3</v>
      </c>
      <c r="W16" s="13">
        <v>4.0000000000000001E-3</v>
      </c>
      <c r="X16" s="43">
        <v>0.01</v>
      </c>
    </row>
    <row r="17" spans="1:24" s="16" customFormat="1" ht="38.25" customHeight="1" x14ac:dyDescent="0.25">
      <c r="A17" s="106"/>
      <c r="B17" s="117"/>
      <c r="C17" s="948">
        <v>104</v>
      </c>
      <c r="D17" s="147" t="s">
        <v>18</v>
      </c>
      <c r="E17" s="175" t="s">
        <v>189</v>
      </c>
      <c r="F17" s="172">
        <v>200</v>
      </c>
      <c r="G17" s="147"/>
      <c r="H17" s="17">
        <v>0</v>
      </c>
      <c r="I17" s="15">
        <v>0</v>
      </c>
      <c r="J17" s="18">
        <v>14.16</v>
      </c>
      <c r="K17" s="195">
        <v>55.48</v>
      </c>
      <c r="L17" s="245">
        <v>0.09</v>
      </c>
      <c r="M17" s="17">
        <v>0.1</v>
      </c>
      <c r="N17" s="15">
        <v>2.94</v>
      </c>
      <c r="O17" s="15">
        <v>80</v>
      </c>
      <c r="P17" s="18">
        <v>0.96</v>
      </c>
      <c r="Q17" s="24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41">
        <v>0</v>
      </c>
    </row>
    <row r="18" spans="1:24" s="16" customFormat="1" ht="26.45" customHeight="1" x14ac:dyDescent="0.25">
      <c r="A18" s="106"/>
      <c r="B18" s="117"/>
      <c r="C18" s="948">
        <v>119</v>
      </c>
      <c r="D18" s="147" t="s">
        <v>14</v>
      </c>
      <c r="E18" s="184" t="s">
        <v>55</v>
      </c>
      <c r="F18" s="189">
        <v>20</v>
      </c>
      <c r="G18" s="126"/>
      <c r="H18" s="245">
        <v>1.52</v>
      </c>
      <c r="I18" s="15">
        <v>0.16</v>
      </c>
      <c r="J18" s="18">
        <v>9.84</v>
      </c>
      <c r="K18" s="195">
        <v>47</v>
      </c>
      <c r="L18" s="17">
        <v>0.02</v>
      </c>
      <c r="M18" s="17">
        <v>0.01</v>
      </c>
      <c r="N18" s="15">
        <v>0</v>
      </c>
      <c r="O18" s="15">
        <v>0</v>
      </c>
      <c r="P18" s="41">
        <v>0</v>
      </c>
      <c r="Q18" s="245">
        <v>4</v>
      </c>
      <c r="R18" s="15">
        <v>13</v>
      </c>
      <c r="S18" s="15">
        <v>2.8</v>
      </c>
      <c r="T18" s="15">
        <v>0.22</v>
      </c>
      <c r="U18" s="15">
        <v>18.600000000000001</v>
      </c>
      <c r="V18" s="15">
        <v>1E-3</v>
      </c>
      <c r="W18" s="15">
        <v>1E-3</v>
      </c>
      <c r="X18" s="41">
        <v>2.9</v>
      </c>
    </row>
    <row r="19" spans="1:24" s="16" customFormat="1" ht="23.25" customHeight="1" x14ac:dyDescent="0.25">
      <c r="A19" s="106"/>
      <c r="B19" s="133"/>
      <c r="C19" s="171">
        <v>120</v>
      </c>
      <c r="D19" s="147" t="s">
        <v>15</v>
      </c>
      <c r="E19" s="184" t="s">
        <v>47</v>
      </c>
      <c r="F19" s="131">
        <v>20</v>
      </c>
      <c r="G19" s="686"/>
      <c r="H19" s="245">
        <v>1.32</v>
      </c>
      <c r="I19" s="15">
        <v>0.24</v>
      </c>
      <c r="J19" s="41">
        <v>8.0399999999999991</v>
      </c>
      <c r="K19" s="292">
        <v>39.6</v>
      </c>
      <c r="L19" s="278">
        <v>0.03</v>
      </c>
      <c r="M19" s="20">
        <v>0.02</v>
      </c>
      <c r="N19" s="20">
        <v>0</v>
      </c>
      <c r="O19" s="20">
        <v>0</v>
      </c>
      <c r="P19" s="45">
        <v>0</v>
      </c>
      <c r="Q19" s="278">
        <v>5.8</v>
      </c>
      <c r="R19" s="20">
        <v>30</v>
      </c>
      <c r="S19" s="20">
        <v>9.4</v>
      </c>
      <c r="T19" s="20">
        <v>0.78</v>
      </c>
      <c r="U19" s="20">
        <v>47</v>
      </c>
      <c r="V19" s="20">
        <v>1E-3</v>
      </c>
      <c r="W19" s="20">
        <v>1E-3</v>
      </c>
      <c r="X19" s="45">
        <v>0</v>
      </c>
    </row>
    <row r="20" spans="1:24" s="36" customFormat="1" ht="26.45" customHeight="1" x14ac:dyDescent="0.25">
      <c r="A20" s="105"/>
      <c r="B20" s="161"/>
      <c r="C20" s="656"/>
      <c r="D20" s="658"/>
      <c r="E20" s="185" t="s">
        <v>20</v>
      </c>
      <c r="F20" s="297">
        <f>SUM(F13:F19)</f>
        <v>920</v>
      </c>
      <c r="G20" s="137"/>
      <c r="H20" s="35">
        <f t="shared" ref="H20:J20" si="1">SUM(H13:H19)</f>
        <v>37</v>
      </c>
      <c r="I20" s="34">
        <f t="shared" si="1"/>
        <v>32.450000000000003</v>
      </c>
      <c r="J20" s="272">
        <f t="shared" si="1"/>
        <v>99.509999999999991</v>
      </c>
      <c r="K20" s="273">
        <f>SUM(K13:K19)</f>
        <v>838.81000000000006</v>
      </c>
      <c r="L20" s="208">
        <f t="shared" ref="L20:X20" si="2">SUM(L13:L19)</f>
        <v>0.53</v>
      </c>
      <c r="M20" s="34">
        <f t="shared" si="2"/>
        <v>0.52</v>
      </c>
      <c r="N20" s="34">
        <f t="shared" si="2"/>
        <v>17.740000000000002</v>
      </c>
      <c r="O20" s="34">
        <f t="shared" si="2"/>
        <v>390</v>
      </c>
      <c r="P20" s="67">
        <f t="shared" si="2"/>
        <v>1.1399999999999999</v>
      </c>
      <c r="Q20" s="208">
        <f t="shared" si="2"/>
        <v>116.75999999999999</v>
      </c>
      <c r="R20" s="34">
        <f t="shared" si="2"/>
        <v>509.76</v>
      </c>
      <c r="S20" s="34">
        <f t="shared" si="2"/>
        <v>207.9</v>
      </c>
      <c r="T20" s="34">
        <f t="shared" si="2"/>
        <v>8.379999999999999</v>
      </c>
      <c r="U20" s="34">
        <f t="shared" si="2"/>
        <v>1183.24</v>
      </c>
      <c r="V20" s="34">
        <f t="shared" si="2"/>
        <v>1.7800000000000003E-2</v>
      </c>
      <c r="W20" s="34">
        <f t="shared" si="2"/>
        <v>7.3000000000000001E-3</v>
      </c>
      <c r="X20" s="67">
        <f t="shared" si="2"/>
        <v>3.08</v>
      </c>
    </row>
    <row r="21" spans="1:24" s="36" customFormat="1" ht="26.45" customHeight="1" thickBot="1" x14ac:dyDescent="0.3">
      <c r="A21" s="144"/>
      <c r="B21" s="252"/>
      <c r="C21" s="657"/>
      <c r="D21" s="659"/>
      <c r="E21" s="186" t="s">
        <v>21</v>
      </c>
      <c r="F21" s="204"/>
      <c r="G21" s="135"/>
      <c r="H21" s="154"/>
      <c r="I21" s="50"/>
      <c r="J21" s="125"/>
      <c r="K21" s="201">
        <f>K20/27.2</f>
        <v>30.838602941176475</v>
      </c>
      <c r="L21" s="210"/>
      <c r="M21" s="154"/>
      <c r="N21" s="50"/>
      <c r="O21" s="50"/>
      <c r="P21" s="115"/>
      <c r="Q21" s="210"/>
      <c r="R21" s="50"/>
      <c r="S21" s="50"/>
      <c r="T21" s="50"/>
      <c r="U21" s="50"/>
      <c r="V21" s="50"/>
      <c r="W21" s="50"/>
      <c r="X21" s="115"/>
    </row>
    <row r="22" spans="1:24" ht="15.75" x14ac:dyDescent="0.25">
      <c r="A22" s="9"/>
      <c r="B22" s="232"/>
      <c r="C22" s="233"/>
      <c r="D22" s="240"/>
      <c r="E22" s="27"/>
      <c r="F22" s="27"/>
      <c r="G22" s="219"/>
      <c r="H22" s="220"/>
      <c r="I22" s="219"/>
      <c r="J22" s="27"/>
      <c r="K22" s="221"/>
      <c r="L22" s="27"/>
      <c r="M22" s="27"/>
      <c r="N22" s="27"/>
      <c r="O22" s="27"/>
      <c r="P22" s="222"/>
      <c r="Q22" s="222"/>
      <c r="R22" s="222"/>
      <c r="S22" s="222"/>
      <c r="T22" s="222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9"/>
  <sheetViews>
    <sheetView topLeftCell="A5" zoomScale="70" zoomScaleNormal="70" workbookViewId="0">
      <selection activeCell="Q17" sqref="Q17:X28"/>
    </sheetView>
  </sheetViews>
  <sheetFormatPr defaultRowHeight="15" x14ac:dyDescent="0.25"/>
  <cols>
    <col min="1" max="1" width="20.7109375" customWidth="1"/>
    <col min="2" max="2" width="19.28515625" customWidth="1"/>
    <col min="3" max="3" width="16.5703125" style="5" customWidth="1"/>
    <col min="4" max="4" width="19" customWidth="1"/>
    <col min="5" max="5" width="56.28515625" customWidth="1"/>
    <col min="6" max="6" width="13.85546875" customWidth="1"/>
    <col min="7" max="7" width="10.85546875" customWidth="1"/>
    <col min="9" max="9" width="16.140625" customWidth="1"/>
    <col min="10" max="10" width="12.85546875" customWidth="1"/>
    <col min="11" max="11" width="20.7109375" customWidth="1"/>
    <col min="12" max="13" width="11.28515625" customWidth="1"/>
    <col min="23" max="23" width="9.85546875" bestFit="1" customWidth="1"/>
  </cols>
  <sheetData>
    <row r="2" spans="1:24" ht="23.25" x14ac:dyDescent="0.35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</v>
      </c>
      <c r="H2" s="6"/>
      <c r="K2" s="8"/>
      <c r="L2" s="7"/>
      <c r="M2" s="7"/>
      <c r="N2" s="1"/>
      <c r="O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24" s="16" customFormat="1" ht="21.75" customHeight="1" thickBot="1" x14ac:dyDescent="0.3">
      <c r="A4" s="669"/>
      <c r="B4" s="669"/>
      <c r="C4" s="970" t="s">
        <v>39</v>
      </c>
      <c r="D4" s="669"/>
      <c r="E4" s="671"/>
      <c r="F4" s="972"/>
      <c r="G4" s="971"/>
      <c r="H4" s="846" t="s">
        <v>22</v>
      </c>
      <c r="I4" s="847"/>
      <c r="J4" s="848"/>
      <c r="K4" s="758" t="s">
        <v>23</v>
      </c>
      <c r="L4" s="1058" t="s">
        <v>24</v>
      </c>
      <c r="M4" s="1058"/>
      <c r="N4" s="1059"/>
      <c r="O4" s="1059"/>
      <c r="P4" s="1060"/>
      <c r="Q4" s="1061" t="s">
        <v>25</v>
      </c>
      <c r="R4" s="1062"/>
      <c r="S4" s="1062"/>
      <c r="T4" s="1062"/>
      <c r="U4" s="1062"/>
      <c r="V4" s="1062"/>
      <c r="W4" s="1062"/>
      <c r="X4" s="1063"/>
    </row>
    <row r="5" spans="1:24" s="16" customFormat="1" ht="28.5" customHeight="1" thickBot="1" x14ac:dyDescent="0.3">
      <c r="A5" s="850" t="s">
        <v>0</v>
      </c>
      <c r="B5" s="673"/>
      <c r="C5" s="124" t="s">
        <v>40</v>
      </c>
      <c r="D5" s="673" t="s">
        <v>41</v>
      </c>
      <c r="E5" s="103" t="s">
        <v>38</v>
      </c>
      <c r="F5" s="492" t="s">
        <v>26</v>
      </c>
      <c r="G5" s="97" t="s">
        <v>37</v>
      </c>
      <c r="H5" s="124" t="s">
        <v>27</v>
      </c>
      <c r="I5" s="568" t="s">
        <v>28</v>
      </c>
      <c r="J5" s="492" t="s">
        <v>29</v>
      </c>
      <c r="K5" s="675" t="s">
        <v>30</v>
      </c>
      <c r="L5" s="584" t="s">
        <v>31</v>
      </c>
      <c r="M5" s="584" t="s">
        <v>129</v>
      </c>
      <c r="N5" s="584" t="s">
        <v>32</v>
      </c>
      <c r="O5" s="585" t="s">
        <v>131</v>
      </c>
      <c r="P5" s="584" t="s">
        <v>130</v>
      </c>
      <c r="Q5" s="368" t="s">
        <v>33</v>
      </c>
      <c r="R5" s="368" t="s">
        <v>34</v>
      </c>
      <c r="S5" s="368" t="s">
        <v>35</v>
      </c>
      <c r="T5" s="368" t="s">
        <v>36</v>
      </c>
      <c r="U5" s="368" t="s">
        <v>125</v>
      </c>
      <c r="V5" s="368" t="s">
        <v>126</v>
      </c>
      <c r="W5" s="368" t="s">
        <v>127</v>
      </c>
      <c r="X5" s="568" t="s">
        <v>128</v>
      </c>
    </row>
    <row r="6" spans="1:24" s="16" customFormat="1" ht="26.45" customHeight="1" x14ac:dyDescent="0.25">
      <c r="A6" s="751" t="s">
        <v>6</v>
      </c>
      <c r="B6" s="136"/>
      <c r="C6" s="367">
        <v>2</v>
      </c>
      <c r="D6" s="974" t="s">
        <v>19</v>
      </c>
      <c r="E6" s="387" t="s">
        <v>178</v>
      </c>
      <c r="F6" s="621">
        <v>15</v>
      </c>
      <c r="G6" s="306"/>
      <c r="H6" s="271">
        <v>0.12</v>
      </c>
      <c r="I6" s="39">
        <v>10.88</v>
      </c>
      <c r="J6" s="40">
        <v>0.19</v>
      </c>
      <c r="K6" s="638">
        <v>99.15</v>
      </c>
      <c r="L6" s="271">
        <v>0</v>
      </c>
      <c r="M6" s="39">
        <v>0.02</v>
      </c>
      <c r="N6" s="39">
        <v>0</v>
      </c>
      <c r="O6" s="39">
        <v>70</v>
      </c>
      <c r="P6" s="42">
        <v>0.19</v>
      </c>
      <c r="Q6" s="271">
        <v>3.6</v>
      </c>
      <c r="R6" s="39">
        <v>4.5</v>
      </c>
      <c r="S6" s="39">
        <v>0</v>
      </c>
      <c r="T6" s="39">
        <v>0.03</v>
      </c>
      <c r="U6" s="39">
        <v>4.5</v>
      </c>
      <c r="V6" s="39">
        <v>0</v>
      </c>
      <c r="W6" s="39">
        <v>0</v>
      </c>
      <c r="X6" s="40">
        <v>0</v>
      </c>
    </row>
    <row r="7" spans="1:24" s="16" customFormat="1" ht="26.45" customHeight="1" x14ac:dyDescent="0.25">
      <c r="A7" s="748"/>
      <c r="B7" s="131"/>
      <c r="C7" s="145">
        <v>253</v>
      </c>
      <c r="D7" s="184" t="s">
        <v>64</v>
      </c>
      <c r="E7" s="147" t="s">
        <v>115</v>
      </c>
      <c r="F7" s="145">
        <v>180</v>
      </c>
      <c r="G7" s="126"/>
      <c r="H7" s="278">
        <v>5.16</v>
      </c>
      <c r="I7" s="20">
        <v>5.08</v>
      </c>
      <c r="J7" s="45">
        <v>22.52</v>
      </c>
      <c r="K7" s="277">
        <v>155.44</v>
      </c>
      <c r="L7" s="278">
        <v>0.13</v>
      </c>
      <c r="M7" s="20">
        <v>7.0000000000000007E-2</v>
      </c>
      <c r="N7" s="20">
        <v>0</v>
      </c>
      <c r="O7" s="20">
        <v>20</v>
      </c>
      <c r="P7" s="21">
        <v>0.08</v>
      </c>
      <c r="Q7" s="278">
        <v>10.42</v>
      </c>
      <c r="R7" s="20">
        <v>113.88</v>
      </c>
      <c r="S7" s="20">
        <v>75.260000000000005</v>
      </c>
      <c r="T7" s="20">
        <v>2.54</v>
      </c>
      <c r="U7" s="20">
        <v>137.78</v>
      </c>
      <c r="V7" s="20">
        <v>1E-3</v>
      </c>
      <c r="W7" s="20">
        <v>2E-3</v>
      </c>
      <c r="X7" s="45">
        <v>0.01</v>
      </c>
    </row>
    <row r="8" spans="1:24" s="16" customFormat="1" ht="21" customHeight="1" x14ac:dyDescent="0.25">
      <c r="A8" s="851"/>
      <c r="B8" s="187" t="s">
        <v>74</v>
      </c>
      <c r="C8" s="167">
        <v>240</v>
      </c>
      <c r="D8" s="811" t="s">
        <v>10</v>
      </c>
      <c r="E8" s="376" t="s">
        <v>132</v>
      </c>
      <c r="F8" s="637">
        <v>100</v>
      </c>
      <c r="G8" s="191"/>
      <c r="H8" s="313">
        <v>22.42</v>
      </c>
      <c r="I8" s="59">
        <v>22.57</v>
      </c>
      <c r="J8" s="60">
        <v>2.33</v>
      </c>
      <c r="K8" s="469">
        <v>304.45</v>
      </c>
      <c r="L8" s="313">
        <v>0.08</v>
      </c>
      <c r="M8" s="59">
        <v>0.21</v>
      </c>
      <c r="N8" s="59">
        <v>1.67</v>
      </c>
      <c r="O8" s="59">
        <v>250</v>
      </c>
      <c r="P8" s="481">
        <v>0.47</v>
      </c>
      <c r="Q8" s="313">
        <v>175.17</v>
      </c>
      <c r="R8" s="59">
        <v>247.32</v>
      </c>
      <c r="S8" s="59">
        <v>29.61</v>
      </c>
      <c r="T8" s="59">
        <v>1.68</v>
      </c>
      <c r="U8" s="59">
        <v>264.29000000000002</v>
      </c>
      <c r="V8" s="59">
        <v>5.0000000000000001E-3</v>
      </c>
      <c r="W8" s="59">
        <v>3.0000000000000001E-3</v>
      </c>
      <c r="X8" s="60">
        <v>0.12</v>
      </c>
    </row>
    <row r="9" spans="1:24" s="16" customFormat="1" ht="33.75" customHeight="1" x14ac:dyDescent="0.25">
      <c r="A9" s="851"/>
      <c r="B9" s="1000" t="s">
        <v>76</v>
      </c>
      <c r="C9" s="1023">
        <v>177</v>
      </c>
      <c r="D9" s="1024" t="s">
        <v>10</v>
      </c>
      <c r="E9" s="1025" t="s">
        <v>143</v>
      </c>
      <c r="F9" s="1026">
        <v>100</v>
      </c>
      <c r="G9" s="1000"/>
      <c r="H9" s="1027">
        <v>17.52</v>
      </c>
      <c r="I9" s="1028">
        <v>14.84</v>
      </c>
      <c r="J9" s="1029">
        <v>1.79</v>
      </c>
      <c r="K9" s="1030">
        <v>211.63</v>
      </c>
      <c r="L9" s="1027">
        <v>7.0000000000000007E-2</v>
      </c>
      <c r="M9" s="1031">
        <v>0.13</v>
      </c>
      <c r="N9" s="1028">
        <v>1.89</v>
      </c>
      <c r="O9" s="1028">
        <v>130</v>
      </c>
      <c r="P9" s="1029">
        <v>0.01</v>
      </c>
      <c r="Q9" s="1027">
        <v>22.43</v>
      </c>
      <c r="R9" s="1028">
        <v>146.94</v>
      </c>
      <c r="S9" s="1028">
        <v>21.63</v>
      </c>
      <c r="T9" s="1028">
        <v>1.27</v>
      </c>
      <c r="U9" s="1028">
        <v>247.44</v>
      </c>
      <c r="V9" s="1028">
        <v>4.7999999999999996E-3</v>
      </c>
      <c r="W9" s="1028">
        <v>2.9999999999999997E-4</v>
      </c>
      <c r="X9" s="1032">
        <v>0.12</v>
      </c>
    </row>
    <row r="10" spans="1:24" s="16" customFormat="1" ht="37.5" customHeight="1" x14ac:dyDescent="0.25">
      <c r="A10" s="748"/>
      <c r="B10" s="131"/>
      <c r="C10" s="98">
        <v>104</v>
      </c>
      <c r="D10" s="808" t="s">
        <v>18</v>
      </c>
      <c r="E10" s="666" t="s">
        <v>176</v>
      </c>
      <c r="F10" s="953">
        <v>200</v>
      </c>
      <c r="G10" s="170"/>
      <c r="H10" s="245">
        <v>0</v>
      </c>
      <c r="I10" s="15">
        <v>0</v>
      </c>
      <c r="J10" s="41">
        <v>14.16</v>
      </c>
      <c r="K10" s="260">
        <v>55.48</v>
      </c>
      <c r="L10" s="245">
        <v>0.09</v>
      </c>
      <c r="M10" s="15">
        <v>0.1</v>
      </c>
      <c r="N10" s="15">
        <v>2.94</v>
      </c>
      <c r="O10" s="15">
        <v>80</v>
      </c>
      <c r="P10" s="18">
        <v>0.96</v>
      </c>
      <c r="Q10" s="24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41">
        <v>0</v>
      </c>
    </row>
    <row r="11" spans="1:24" s="16" customFormat="1" ht="26.45" customHeight="1" x14ac:dyDescent="0.25">
      <c r="A11" s="748"/>
      <c r="B11" s="131"/>
      <c r="C11" s="100">
        <v>119</v>
      </c>
      <c r="D11" s="644" t="s">
        <v>14</v>
      </c>
      <c r="E11" s="147" t="s">
        <v>55</v>
      </c>
      <c r="F11" s="145">
        <v>30</v>
      </c>
      <c r="G11" s="126"/>
      <c r="H11" s="245">
        <v>2.2799999999999998</v>
      </c>
      <c r="I11" s="15">
        <v>0.24</v>
      </c>
      <c r="J11" s="41">
        <v>14.76</v>
      </c>
      <c r="K11" s="261">
        <v>70.5</v>
      </c>
      <c r="L11" s="278">
        <v>0.03</v>
      </c>
      <c r="M11" s="20">
        <v>0.01</v>
      </c>
      <c r="N11" s="20">
        <v>0</v>
      </c>
      <c r="O11" s="20">
        <v>0</v>
      </c>
      <c r="P11" s="21">
        <v>0</v>
      </c>
      <c r="Q11" s="278">
        <v>6</v>
      </c>
      <c r="R11" s="20">
        <v>19.5</v>
      </c>
      <c r="S11" s="20">
        <v>4.2</v>
      </c>
      <c r="T11" s="20">
        <v>0.33</v>
      </c>
      <c r="U11" s="20">
        <v>27.9</v>
      </c>
      <c r="V11" s="20">
        <v>1E-3</v>
      </c>
      <c r="W11" s="20">
        <v>2E-3</v>
      </c>
      <c r="X11" s="45">
        <v>4.3499999999999996</v>
      </c>
    </row>
    <row r="12" spans="1:24" s="16" customFormat="1" ht="26.45" customHeight="1" x14ac:dyDescent="0.25">
      <c r="A12" s="748"/>
      <c r="B12" s="131"/>
      <c r="C12" s="126">
        <v>120</v>
      </c>
      <c r="D12" s="644" t="s">
        <v>15</v>
      </c>
      <c r="E12" s="147" t="s">
        <v>47</v>
      </c>
      <c r="F12" s="145">
        <v>25</v>
      </c>
      <c r="G12" s="126"/>
      <c r="H12" s="245">
        <v>1.65</v>
      </c>
      <c r="I12" s="15">
        <v>0.3</v>
      </c>
      <c r="J12" s="41">
        <v>10.050000000000001</v>
      </c>
      <c r="K12" s="261">
        <v>49.5</v>
      </c>
      <c r="L12" s="278">
        <v>0.04</v>
      </c>
      <c r="M12" s="20">
        <v>0.02</v>
      </c>
      <c r="N12" s="20">
        <v>0</v>
      </c>
      <c r="O12" s="20">
        <v>0</v>
      </c>
      <c r="P12" s="21">
        <v>0</v>
      </c>
      <c r="Q12" s="278">
        <v>7.25</v>
      </c>
      <c r="R12" s="20">
        <v>37.5</v>
      </c>
      <c r="S12" s="20">
        <v>11.75</v>
      </c>
      <c r="T12" s="20">
        <v>0.98</v>
      </c>
      <c r="U12" s="20">
        <v>58.75</v>
      </c>
      <c r="V12" s="20">
        <v>1E-3</v>
      </c>
      <c r="W12" s="20">
        <v>1E-3</v>
      </c>
      <c r="X12" s="45">
        <v>0</v>
      </c>
    </row>
    <row r="13" spans="1:24" s="16" customFormat="1" ht="26.45" customHeight="1" x14ac:dyDescent="0.25">
      <c r="A13" s="748"/>
      <c r="B13" s="187" t="s">
        <v>74</v>
      </c>
      <c r="C13" s="167"/>
      <c r="D13" s="811"/>
      <c r="E13" s="310" t="s">
        <v>20</v>
      </c>
      <c r="F13" s="622">
        <f>F6+F7+F8+F10+F11+F12</f>
        <v>550</v>
      </c>
      <c r="G13" s="167"/>
      <c r="H13" s="313">
        <f t="shared" ref="H13:X13" si="0">H6+H7+H8+H10+H11+H12</f>
        <v>31.630000000000003</v>
      </c>
      <c r="I13" s="59">
        <f t="shared" si="0"/>
        <v>39.07</v>
      </c>
      <c r="J13" s="60">
        <f t="shared" si="0"/>
        <v>64.010000000000005</v>
      </c>
      <c r="K13" s="828">
        <f t="shared" si="0"/>
        <v>734.52</v>
      </c>
      <c r="L13" s="313">
        <f t="shared" si="0"/>
        <v>0.37000000000000005</v>
      </c>
      <c r="M13" s="59">
        <f t="shared" si="0"/>
        <v>0.43000000000000005</v>
      </c>
      <c r="N13" s="59">
        <f t="shared" si="0"/>
        <v>4.6099999999999994</v>
      </c>
      <c r="O13" s="59">
        <f t="shared" si="0"/>
        <v>420</v>
      </c>
      <c r="P13" s="481">
        <f t="shared" si="0"/>
        <v>1.7</v>
      </c>
      <c r="Q13" s="313">
        <f t="shared" si="0"/>
        <v>202.44</v>
      </c>
      <c r="R13" s="59">
        <f t="shared" si="0"/>
        <v>422.7</v>
      </c>
      <c r="S13" s="59">
        <f t="shared" si="0"/>
        <v>120.82000000000001</v>
      </c>
      <c r="T13" s="59">
        <f t="shared" si="0"/>
        <v>5.5600000000000005</v>
      </c>
      <c r="U13" s="59">
        <f t="shared" si="0"/>
        <v>493.22</v>
      </c>
      <c r="V13" s="59">
        <f t="shared" si="0"/>
        <v>8.0000000000000002E-3</v>
      </c>
      <c r="W13" s="59">
        <f t="shared" si="0"/>
        <v>8.0000000000000002E-3</v>
      </c>
      <c r="X13" s="60">
        <f t="shared" si="0"/>
        <v>4.4799999999999995</v>
      </c>
    </row>
    <row r="14" spans="1:24" s="16" customFormat="1" ht="26.45" customHeight="1" x14ac:dyDescent="0.25">
      <c r="A14" s="748"/>
      <c r="B14" s="188" t="s">
        <v>76</v>
      </c>
      <c r="C14" s="463"/>
      <c r="D14" s="954"/>
      <c r="E14" s="311" t="s">
        <v>20</v>
      </c>
      <c r="F14" s="623">
        <f>F6+F7+F9+F10+F11+F12</f>
        <v>550</v>
      </c>
      <c r="G14" s="463"/>
      <c r="H14" s="247">
        <f t="shared" ref="H14:X14" si="1">H6+H7+H9+H10+H11+H12</f>
        <v>26.73</v>
      </c>
      <c r="I14" s="65">
        <f t="shared" si="1"/>
        <v>31.34</v>
      </c>
      <c r="J14" s="109">
        <f t="shared" si="1"/>
        <v>63.47</v>
      </c>
      <c r="K14" s="912">
        <f t="shared" si="1"/>
        <v>641.70000000000005</v>
      </c>
      <c r="L14" s="247">
        <f t="shared" si="1"/>
        <v>0.36000000000000004</v>
      </c>
      <c r="M14" s="65">
        <f t="shared" si="1"/>
        <v>0.35000000000000009</v>
      </c>
      <c r="N14" s="65">
        <f t="shared" si="1"/>
        <v>4.83</v>
      </c>
      <c r="O14" s="65">
        <f t="shared" si="1"/>
        <v>300</v>
      </c>
      <c r="P14" s="482">
        <f t="shared" si="1"/>
        <v>1.24</v>
      </c>
      <c r="Q14" s="247">
        <f t="shared" si="1"/>
        <v>49.7</v>
      </c>
      <c r="R14" s="65">
        <f t="shared" si="1"/>
        <v>322.32</v>
      </c>
      <c r="S14" s="65">
        <f t="shared" si="1"/>
        <v>112.84</v>
      </c>
      <c r="T14" s="65">
        <f t="shared" si="1"/>
        <v>5.15</v>
      </c>
      <c r="U14" s="65">
        <f t="shared" si="1"/>
        <v>476.37</v>
      </c>
      <c r="V14" s="65">
        <f t="shared" si="1"/>
        <v>7.7999999999999996E-3</v>
      </c>
      <c r="W14" s="65">
        <f t="shared" si="1"/>
        <v>5.3E-3</v>
      </c>
      <c r="X14" s="109">
        <f t="shared" si="1"/>
        <v>4.4799999999999995</v>
      </c>
    </row>
    <row r="15" spans="1:24" s="16" customFormat="1" ht="26.45" customHeight="1" x14ac:dyDescent="0.25">
      <c r="A15" s="748"/>
      <c r="B15" s="187" t="s">
        <v>74</v>
      </c>
      <c r="C15" s="484"/>
      <c r="D15" s="955"/>
      <c r="E15" s="310" t="s">
        <v>21</v>
      </c>
      <c r="F15" s="624"/>
      <c r="G15" s="484"/>
      <c r="H15" s="313"/>
      <c r="I15" s="59"/>
      <c r="J15" s="60"/>
      <c r="K15" s="630">
        <f>K13/27.2</f>
        <v>27.004411764705882</v>
      </c>
      <c r="L15" s="313"/>
      <c r="M15" s="59"/>
      <c r="N15" s="59"/>
      <c r="O15" s="59"/>
      <c r="P15" s="481"/>
      <c r="Q15" s="313"/>
      <c r="R15" s="59"/>
      <c r="S15" s="59"/>
      <c r="T15" s="59"/>
      <c r="U15" s="59"/>
      <c r="V15" s="59"/>
      <c r="W15" s="59"/>
      <c r="X15" s="60"/>
    </row>
    <row r="16" spans="1:24" s="16" customFormat="1" ht="26.45" customHeight="1" thickBot="1" x14ac:dyDescent="0.3">
      <c r="A16" s="978"/>
      <c r="B16" s="190" t="s">
        <v>76</v>
      </c>
      <c r="C16" s="169"/>
      <c r="D16" s="815"/>
      <c r="E16" s="975" t="s">
        <v>21</v>
      </c>
      <c r="F16" s="664"/>
      <c r="G16" s="704"/>
      <c r="H16" s="356"/>
      <c r="I16" s="348"/>
      <c r="J16" s="349"/>
      <c r="K16" s="358">
        <f>K14/27.2</f>
        <v>23.591911764705884</v>
      </c>
      <c r="L16" s="356"/>
      <c r="M16" s="348"/>
      <c r="N16" s="348"/>
      <c r="O16" s="348"/>
      <c r="P16" s="598"/>
      <c r="Q16" s="356"/>
      <c r="R16" s="348"/>
      <c r="S16" s="348"/>
      <c r="T16" s="348"/>
      <c r="U16" s="348"/>
      <c r="V16" s="348"/>
      <c r="W16" s="348"/>
      <c r="X16" s="349"/>
    </row>
    <row r="17" spans="1:24" s="16" customFormat="1" ht="26.45" customHeight="1" x14ac:dyDescent="0.25">
      <c r="A17" s="748" t="s">
        <v>7</v>
      </c>
      <c r="B17" s="621"/>
      <c r="C17" s="431">
        <v>135</v>
      </c>
      <c r="D17" s="957" t="s">
        <v>19</v>
      </c>
      <c r="E17" s="976" t="s">
        <v>159</v>
      </c>
      <c r="F17" s="153">
        <v>100</v>
      </c>
      <c r="G17" s="977"/>
      <c r="H17" s="357">
        <v>2</v>
      </c>
      <c r="I17" s="48">
        <v>9</v>
      </c>
      <c r="J17" s="49">
        <v>8.6</v>
      </c>
      <c r="K17" s="599">
        <v>122</v>
      </c>
      <c r="L17" s="357">
        <v>0.02</v>
      </c>
      <c r="M17" s="48">
        <v>0.05</v>
      </c>
      <c r="N17" s="48">
        <v>7</v>
      </c>
      <c r="O17" s="48">
        <v>150</v>
      </c>
      <c r="P17" s="49">
        <v>0</v>
      </c>
      <c r="Q17" s="357">
        <v>41</v>
      </c>
      <c r="R17" s="48">
        <v>67</v>
      </c>
      <c r="S17" s="48">
        <v>35</v>
      </c>
      <c r="T17" s="48">
        <v>7</v>
      </c>
      <c r="U17" s="48">
        <v>315</v>
      </c>
      <c r="V17" s="48">
        <v>0</v>
      </c>
      <c r="W17" s="48">
        <v>0</v>
      </c>
      <c r="X17" s="49">
        <v>0</v>
      </c>
    </row>
    <row r="18" spans="1:24" s="16" customFormat="1" ht="26.45" customHeight="1" x14ac:dyDescent="0.25">
      <c r="A18" s="714"/>
      <c r="B18" s="146"/>
      <c r="C18" s="99">
        <v>36</v>
      </c>
      <c r="D18" s="148" t="s">
        <v>9</v>
      </c>
      <c r="E18" s="494" t="s">
        <v>48</v>
      </c>
      <c r="F18" s="132">
        <v>250</v>
      </c>
      <c r="G18" s="216"/>
      <c r="H18" s="255">
        <v>6.22</v>
      </c>
      <c r="I18" s="80">
        <v>7.59</v>
      </c>
      <c r="J18" s="214">
        <v>15.9</v>
      </c>
      <c r="K18" s="392">
        <v>156.88</v>
      </c>
      <c r="L18" s="255">
        <v>0.08</v>
      </c>
      <c r="M18" s="80">
        <v>0.1</v>
      </c>
      <c r="N18" s="80">
        <v>6.81</v>
      </c>
      <c r="O18" s="80">
        <v>120</v>
      </c>
      <c r="P18" s="214">
        <v>0.7</v>
      </c>
      <c r="Q18" s="255">
        <v>20.149999999999999</v>
      </c>
      <c r="R18" s="80">
        <v>103.25</v>
      </c>
      <c r="S18" s="80">
        <v>26.7</v>
      </c>
      <c r="T18" s="80">
        <v>0.97</v>
      </c>
      <c r="U18" s="80">
        <v>451.35</v>
      </c>
      <c r="V18" s="80">
        <v>1.4999999999999999E-2</v>
      </c>
      <c r="W18" s="80">
        <v>1E-3</v>
      </c>
      <c r="X18" s="214">
        <v>0.12</v>
      </c>
    </row>
    <row r="19" spans="1:24" s="16" customFormat="1" ht="36.75" customHeight="1" x14ac:dyDescent="0.25">
      <c r="A19" s="715"/>
      <c r="B19" s="854" t="s">
        <v>74</v>
      </c>
      <c r="C19" s="187">
        <v>259</v>
      </c>
      <c r="D19" s="510" t="s">
        <v>10</v>
      </c>
      <c r="E19" s="376" t="s">
        <v>194</v>
      </c>
      <c r="F19" s="514">
        <v>105</v>
      </c>
      <c r="G19" s="167"/>
      <c r="H19" s="437">
        <v>12.38</v>
      </c>
      <c r="I19" s="438">
        <v>10.59</v>
      </c>
      <c r="J19" s="439">
        <v>16.84</v>
      </c>
      <c r="K19" s="440">
        <v>167.46</v>
      </c>
      <c r="L19" s="437">
        <v>0.04</v>
      </c>
      <c r="M19" s="438">
        <v>0.06</v>
      </c>
      <c r="N19" s="438">
        <v>2.88</v>
      </c>
      <c r="O19" s="438">
        <v>70</v>
      </c>
      <c r="P19" s="439">
        <v>0.02</v>
      </c>
      <c r="Q19" s="437">
        <v>12.7</v>
      </c>
      <c r="R19" s="438">
        <v>145.38999999999999</v>
      </c>
      <c r="S19" s="615">
        <v>71.95</v>
      </c>
      <c r="T19" s="438">
        <v>1.22</v>
      </c>
      <c r="U19" s="438">
        <v>105.04</v>
      </c>
      <c r="V19" s="438">
        <v>6.0000000000000001E-3</v>
      </c>
      <c r="W19" s="438">
        <v>7.0000000000000001E-3</v>
      </c>
      <c r="X19" s="439">
        <v>0.12</v>
      </c>
    </row>
    <row r="20" spans="1:24" s="16" customFormat="1" ht="33" customHeight="1" x14ac:dyDescent="0.25">
      <c r="A20" s="715"/>
      <c r="B20" s="859" t="s">
        <v>76</v>
      </c>
      <c r="C20" s="192">
        <v>82</v>
      </c>
      <c r="D20" s="730" t="s">
        <v>10</v>
      </c>
      <c r="E20" s="571" t="s">
        <v>152</v>
      </c>
      <c r="F20" s="515">
        <v>105</v>
      </c>
      <c r="G20" s="168"/>
      <c r="H20" s="247">
        <v>27.49</v>
      </c>
      <c r="I20" s="65">
        <v>23.31</v>
      </c>
      <c r="J20" s="109">
        <v>0.79</v>
      </c>
      <c r="K20" s="406">
        <v>321.08</v>
      </c>
      <c r="L20" s="247">
        <v>0.1</v>
      </c>
      <c r="M20" s="65">
        <v>0.19</v>
      </c>
      <c r="N20" s="65">
        <v>1.22</v>
      </c>
      <c r="O20" s="65">
        <v>50</v>
      </c>
      <c r="P20" s="109">
        <v>0.06</v>
      </c>
      <c r="Q20" s="247">
        <v>64.650000000000006</v>
      </c>
      <c r="R20" s="65">
        <v>233.36</v>
      </c>
      <c r="S20" s="65">
        <v>26.7</v>
      </c>
      <c r="T20" s="65">
        <v>1.75</v>
      </c>
      <c r="U20" s="65">
        <v>299.57</v>
      </c>
      <c r="V20" s="65">
        <v>6.0000000000000001E-3</v>
      </c>
      <c r="W20" s="65">
        <v>0</v>
      </c>
      <c r="X20" s="109">
        <v>0.17</v>
      </c>
    </row>
    <row r="21" spans="1:24" s="16" customFormat="1" ht="33" customHeight="1" x14ac:dyDescent="0.25">
      <c r="A21" s="715"/>
      <c r="B21" s="1033"/>
      <c r="C21" s="146">
        <v>210</v>
      </c>
      <c r="D21" s="328" t="s">
        <v>64</v>
      </c>
      <c r="E21" s="328" t="s">
        <v>71</v>
      </c>
      <c r="F21" s="133">
        <v>180</v>
      </c>
      <c r="G21" s="98"/>
      <c r="H21" s="246">
        <v>18.98</v>
      </c>
      <c r="I21" s="13">
        <v>5.0599999999999996</v>
      </c>
      <c r="J21" s="43">
        <v>38.409999999999997</v>
      </c>
      <c r="K21" s="100">
        <v>271.43</v>
      </c>
      <c r="L21" s="246">
        <v>0.56999999999999995</v>
      </c>
      <c r="M21" s="75">
        <v>0.13</v>
      </c>
      <c r="N21" s="13">
        <v>0</v>
      </c>
      <c r="O21" s="13">
        <v>30</v>
      </c>
      <c r="P21" s="43">
        <v>0.08</v>
      </c>
      <c r="Q21" s="246">
        <v>71.430000000000007</v>
      </c>
      <c r="R21" s="13">
        <v>174.12</v>
      </c>
      <c r="S21" s="15">
        <v>67.16</v>
      </c>
      <c r="T21" s="15">
        <v>5.36</v>
      </c>
      <c r="U21" s="15">
        <v>533.03</v>
      </c>
      <c r="V21" s="15">
        <v>4.0000000000000001E-3</v>
      </c>
      <c r="W21" s="15">
        <v>0.01</v>
      </c>
      <c r="X21" s="41">
        <v>0.02</v>
      </c>
    </row>
    <row r="22" spans="1:24" s="16" customFormat="1" ht="43.5" customHeight="1" x14ac:dyDescent="0.25">
      <c r="A22" s="715"/>
      <c r="B22" s="146"/>
      <c r="C22" s="99">
        <v>216</v>
      </c>
      <c r="D22" s="148" t="s">
        <v>18</v>
      </c>
      <c r="E22" s="494" t="s">
        <v>149</v>
      </c>
      <c r="F22" s="132">
        <v>200</v>
      </c>
      <c r="G22" s="216"/>
      <c r="H22" s="278">
        <v>0.25</v>
      </c>
      <c r="I22" s="20">
        <v>0</v>
      </c>
      <c r="J22" s="45">
        <v>12.73</v>
      </c>
      <c r="K22" s="434">
        <v>51.3</v>
      </c>
      <c r="L22" s="278">
        <v>0</v>
      </c>
      <c r="M22" s="20">
        <v>0</v>
      </c>
      <c r="N22" s="20">
        <v>4.3899999999999997</v>
      </c>
      <c r="O22" s="20">
        <v>0</v>
      </c>
      <c r="P22" s="45">
        <v>0</v>
      </c>
      <c r="Q22" s="278">
        <v>0.32</v>
      </c>
      <c r="R22" s="20">
        <v>0</v>
      </c>
      <c r="S22" s="20">
        <v>0</v>
      </c>
      <c r="T22" s="20">
        <v>0.03</v>
      </c>
      <c r="U22" s="20">
        <v>0.3</v>
      </c>
      <c r="V22" s="20">
        <v>0</v>
      </c>
      <c r="W22" s="20">
        <v>0</v>
      </c>
      <c r="X22" s="45">
        <v>0</v>
      </c>
    </row>
    <row r="23" spans="1:24" s="16" customFormat="1" ht="26.45" customHeight="1" x14ac:dyDescent="0.25">
      <c r="A23" s="715"/>
      <c r="B23" s="146"/>
      <c r="C23" s="392">
        <v>119</v>
      </c>
      <c r="D23" s="148" t="s">
        <v>14</v>
      </c>
      <c r="E23" s="266" t="s">
        <v>55</v>
      </c>
      <c r="F23" s="131">
        <v>45</v>
      </c>
      <c r="G23" s="126"/>
      <c r="H23" s="245">
        <v>3.42</v>
      </c>
      <c r="I23" s="15">
        <v>0.36</v>
      </c>
      <c r="J23" s="41">
        <v>22.14</v>
      </c>
      <c r="K23" s="260">
        <v>105.75</v>
      </c>
      <c r="L23" s="245">
        <v>0.05</v>
      </c>
      <c r="M23" s="17">
        <v>0.01</v>
      </c>
      <c r="N23" s="15">
        <v>0</v>
      </c>
      <c r="O23" s="15">
        <v>0</v>
      </c>
      <c r="P23" s="41">
        <v>0</v>
      </c>
      <c r="Q23" s="245">
        <v>9</v>
      </c>
      <c r="R23" s="15">
        <v>29.25</v>
      </c>
      <c r="S23" s="15">
        <v>6.3</v>
      </c>
      <c r="T23" s="15">
        <v>0.5</v>
      </c>
      <c r="U23" s="15">
        <v>41.85</v>
      </c>
      <c r="V23" s="15">
        <v>1E-3</v>
      </c>
      <c r="W23" s="15">
        <v>3.0000000000000001E-3</v>
      </c>
      <c r="X23" s="43">
        <v>6.53</v>
      </c>
    </row>
    <row r="24" spans="1:24" s="16" customFormat="1" ht="26.45" customHeight="1" x14ac:dyDescent="0.25">
      <c r="A24" s="715"/>
      <c r="B24" s="146"/>
      <c r="C24" s="99">
        <v>120</v>
      </c>
      <c r="D24" s="148" t="s">
        <v>15</v>
      </c>
      <c r="E24" s="266" t="s">
        <v>47</v>
      </c>
      <c r="F24" s="131">
        <v>30</v>
      </c>
      <c r="G24" s="126"/>
      <c r="H24" s="245">
        <v>1.98</v>
      </c>
      <c r="I24" s="15">
        <v>0.36</v>
      </c>
      <c r="J24" s="41">
        <v>12.06</v>
      </c>
      <c r="K24" s="260">
        <v>59.4</v>
      </c>
      <c r="L24" s="245">
        <v>0.05</v>
      </c>
      <c r="M24" s="15">
        <v>0.02</v>
      </c>
      <c r="N24" s="15">
        <v>0</v>
      </c>
      <c r="O24" s="15">
        <v>0</v>
      </c>
      <c r="P24" s="41">
        <v>0</v>
      </c>
      <c r="Q24" s="245">
        <v>8.6999999999999993</v>
      </c>
      <c r="R24" s="15">
        <v>45</v>
      </c>
      <c r="S24" s="15">
        <v>14.1</v>
      </c>
      <c r="T24" s="15">
        <v>1.17</v>
      </c>
      <c r="U24" s="15">
        <v>70.5</v>
      </c>
      <c r="V24" s="15">
        <v>1E-3</v>
      </c>
      <c r="W24" s="15">
        <v>2E-3</v>
      </c>
      <c r="X24" s="41">
        <v>0.01</v>
      </c>
    </row>
    <row r="25" spans="1:24" s="123" customFormat="1" ht="26.45" customHeight="1" x14ac:dyDescent="0.25">
      <c r="A25" s="715"/>
      <c r="B25" s="637" t="s">
        <v>74</v>
      </c>
      <c r="C25" s="412"/>
      <c r="D25" s="759"/>
      <c r="E25" s="495" t="s">
        <v>20</v>
      </c>
      <c r="F25" s="301">
        <f>F17+F18+F19+F21+F22+F23+F24</f>
        <v>910</v>
      </c>
      <c r="G25" s="470"/>
      <c r="H25" s="443">
        <f t="shared" ref="H25:X25" si="2">H17+H18+H19+H21+H22+H23+H24</f>
        <v>45.23</v>
      </c>
      <c r="I25" s="444">
        <f t="shared" si="2"/>
        <v>32.96</v>
      </c>
      <c r="J25" s="445">
        <f t="shared" si="2"/>
        <v>126.68</v>
      </c>
      <c r="K25" s="470">
        <f t="shared" si="2"/>
        <v>934.21999999999991</v>
      </c>
      <c r="L25" s="443">
        <f t="shared" si="2"/>
        <v>0.81</v>
      </c>
      <c r="M25" s="444">
        <f t="shared" si="2"/>
        <v>0.37000000000000005</v>
      </c>
      <c r="N25" s="444">
        <f t="shared" si="2"/>
        <v>21.08</v>
      </c>
      <c r="O25" s="444">
        <f t="shared" si="2"/>
        <v>370</v>
      </c>
      <c r="P25" s="445">
        <f t="shared" si="2"/>
        <v>0.79999999999999993</v>
      </c>
      <c r="Q25" s="443">
        <f t="shared" si="2"/>
        <v>163.29999999999998</v>
      </c>
      <c r="R25" s="444">
        <f t="shared" si="2"/>
        <v>564.01</v>
      </c>
      <c r="S25" s="444">
        <f t="shared" si="2"/>
        <v>221.21</v>
      </c>
      <c r="T25" s="444">
        <f t="shared" si="2"/>
        <v>16.25</v>
      </c>
      <c r="U25" s="444">
        <f t="shared" si="2"/>
        <v>1517.07</v>
      </c>
      <c r="V25" s="444">
        <f t="shared" si="2"/>
        <v>2.7E-2</v>
      </c>
      <c r="W25" s="444">
        <f t="shared" si="2"/>
        <v>2.3E-2</v>
      </c>
      <c r="X25" s="445">
        <f t="shared" si="2"/>
        <v>6.8</v>
      </c>
    </row>
    <row r="26" spans="1:24" s="123" customFormat="1" ht="26.45" customHeight="1" x14ac:dyDescent="0.25">
      <c r="A26" s="715"/>
      <c r="B26" s="163" t="s">
        <v>76</v>
      </c>
      <c r="C26" s="491"/>
      <c r="D26" s="720"/>
      <c r="E26" s="496" t="s">
        <v>20</v>
      </c>
      <c r="F26" s="300">
        <f>F17+F18+F20+F21+F22+F23+F24</f>
        <v>910</v>
      </c>
      <c r="G26" s="471"/>
      <c r="H26" s="1011">
        <f t="shared" ref="H26:X26" si="3">H17+H18+H20+H21+H22+H23+H24</f>
        <v>60.339999999999996</v>
      </c>
      <c r="I26" s="1012">
        <f t="shared" si="3"/>
        <v>45.68</v>
      </c>
      <c r="J26" s="1013">
        <f t="shared" si="3"/>
        <v>110.63</v>
      </c>
      <c r="K26" s="471">
        <f t="shared" si="3"/>
        <v>1087.8400000000001</v>
      </c>
      <c r="L26" s="1011">
        <f t="shared" si="3"/>
        <v>0.87000000000000011</v>
      </c>
      <c r="M26" s="1012">
        <f t="shared" si="3"/>
        <v>0.5</v>
      </c>
      <c r="N26" s="1012">
        <f t="shared" si="3"/>
        <v>19.419999999999998</v>
      </c>
      <c r="O26" s="1012">
        <f t="shared" si="3"/>
        <v>350</v>
      </c>
      <c r="P26" s="1013">
        <f t="shared" si="3"/>
        <v>0.84</v>
      </c>
      <c r="Q26" s="1011">
        <f t="shared" si="3"/>
        <v>215.25</v>
      </c>
      <c r="R26" s="1012">
        <f t="shared" si="3"/>
        <v>651.98</v>
      </c>
      <c r="S26" s="1012">
        <f t="shared" si="3"/>
        <v>175.96</v>
      </c>
      <c r="T26" s="1012">
        <f t="shared" si="3"/>
        <v>16.779999999999998</v>
      </c>
      <c r="U26" s="1012">
        <f t="shared" si="3"/>
        <v>1711.6</v>
      </c>
      <c r="V26" s="1012">
        <f t="shared" si="3"/>
        <v>2.7E-2</v>
      </c>
      <c r="W26" s="1012">
        <f t="shared" si="3"/>
        <v>1.6E-2</v>
      </c>
      <c r="X26" s="1013">
        <f t="shared" si="3"/>
        <v>6.85</v>
      </c>
    </row>
    <row r="27" spans="1:24" ht="27.75" customHeight="1" x14ac:dyDescent="0.25">
      <c r="A27" s="852"/>
      <c r="B27" s="860" t="s">
        <v>74</v>
      </c>
      <c r="C27" s="412"/>
      <c r="D27" s="759"/>
      <c r="E27" s="310" t="s">
        <v>21</v>
      </c>
      <c r="F27" s="483"/>
      <c r="G27" s="167"/>
      <c r="H27" s="207"/>
      <c r="I27" s="22"/>
      <c r="J27" s="61"/>
      <c r="K27" s="407">
        <f>K25/27.2</f>
        <v>34.346323529411762</v>
      </c>
      <c r="L27" s="207"/>
      <c r="M27" s="22"/>
      <c r="N27" s="22"/>
      <c r="O27" s="22"/>
      <c r="P27" s="61"/>
      <c r="Q27" s="207"/>
      <c r="R27" s="22"/>
      <c r="S27" s="22"/>
      <c r="T27" s="22"/>
      <c r="U27" s="22"/>
      <c r="V27" s="22"/>
      <c r="W27" s="22"/>
      <c r="X27" s="61"/>
    </row>
    <row r="28" spans="1:24" ht="33" customHeight="1" thickBot="1" x14ac:dyDescent="0.3">
      <c r="A28" s="722"/>
      <c r="B28" s="861" t="s">
        <v>76</v>
      </c>
      <c r="C28" s="497"/>
      <c r="D28" s="723"/>
      <c r="E28" s="827" t="s">
        <v>21</v>
      </c>
      <c r="F28" s="190"/>
      <c r="G28" s="704"/>
      <c r="H28" s="455"/>
      <c r="I28" s="456"/>
      <c r="J28" s="457"/>
      <c r="K28" s="458">
        <f>K26/27.2</f>
        <v>39.994117647058829</v>
      </c>
      <c r="L28" s="763"/>
      <c r="M28" s="764"/>
      <c r="N28" s="764"/>
      <c r="O28" s="764"/>
      <c r="P28" s="766"/>
      <c r="Q28" s="763"/>
      <c r="R28" s="764"/>
      <c r="S28" s="764"/>
      <c r="T28" s="764"/>
      <c r="U28" s="764"/>
      <c r="V28" s="764"/>
      <c r="W28" s="764"/>
      <c r="X28" s="766"/>
    </row>
    <row r="29" spans="1:24" x14ac:dyDescent="0.25">
      <c r="A29" s="11"/>
      <c r="B29" s="11"/>
      <c r="C29" s="364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24" ht="15.75" x14ac:dyDescent="0.25">
      <c r="A30" s="626" t="s">
        <v>66</v>
      </c>
      <c r="B30" s="498"/>
      <c r="C30" s="499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4" x14ac:dyDescent="0.25">
      <c r="A31" s="629" t="s">
        <v>67</v>
      </c>
      <c r="B31" s="500"/>
      <c r="C31" s="11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4" x14ac:dyDescent="0.25">
      <c r="A32" s="11"/>
      <c r="B32" s="11"/>
      <c r="C32" s="364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x14ac:dyDescent="0.25">
      <c r="A33" s="11"/>
      <c r="B33" s="11"/>
      <c r="C33" s="364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x14ac:dyDescent="0.25">
      <c r="A34" s="11"/>
      <c r="B34" s="11"/>
      <c r="C34" s="364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x14ac:dyDescent="0.25">
      <c r="A35" s="11"/>
      <c r="B35" s="11"/>
      <c r="C35" s="364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x14ac:dyDescent="0.25">
      <c r="A36" s="11"/>
      <c r="B36" s="11"/>
      <c r="C36" s="364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x14ac:dyDescent="0.25">
      <c r="A37" s="11"/>
      <c r="B37" s="11"/>
      <c r="C37" s="364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x14ac:dyDescent="0.25">
      <c r="A38" s="11"/>
      <c r="B38" s="11"/>
      <c r="C38" s="364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x14ac:dyDescent="0.25">
      <c r="A39" s="365"/>
      <c r="B39" s="365"/>
      <c r="C39" s="366"/>
      <c r="D39" s="365"/>
      <c r="E39" s="365"/>
      <c r="F39" s="365"/>
      <c r="G39" s="365"/>
      <c r="H39" s="365"/>
      <c r="I39" s="365"/>
      <c r="J39" s="365"/>
      <c r="K39" s="365"/>
      <c r="L39" s="365"/>
      <c r="M39" s="365"/>
      <c r="N39" s="365"/>
      <c r="O39" s="365"/>
      <c r="P39" s="365"/>
      <c r="Q39" s="365"/>
      <c r="R39" s="365"/>
      <c r="S39" s="365"/>
      <c r="T39" s="365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Y41"/>
  <sheetViews>
    <sheetView topLeftCell="A3" zoomScale="80" zoomScaleNormal="80" workbookViewId="0">
      <selection activeCell="J25" sqref="J25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3" width="11.28515625" customWidth="1"/>
    <col min="17" max="17" width="9.140625" customWidth="1"/>
    <col min="22" max="23" width="9.85546875" bestFit="1" customWidth="1"/>
  </cols>
  <sheetData>
    <row r="2" spans="1:24" ht="23.25" x14ac:dyDescent="0.35">
      <c r="A2" s="6" t="s">
        <v>1</v>
      </c>
      <c r="B2" s="236"/>
      <c r="C2" s="7"/>
      <c r="D2" s="6" t="s">
        <v>3</v>
      </c>
      <c r="E2" s="6"/>
      <c r="F2" s="8" t="s">
        <v>2</v>
      </c>
      <c r="G2" s="116">
        <v>20</v>
      </c>
      <c r="H2" s="6"/>
      <c r="K2" s="8"/>
      <c r="L2" s="7"/>
      <c r="M2" s="7"/>
      <c r="N2" s="1"/>
      <c r="O2" s="2"/>
    </row>
    <row r="3" spans="1:24" ht="15.75" thickBot="1" x14ac:dyDescent="0.3">
      <c r="A3" s="1"/>
      <c r="B3" s="237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24" s="16" customFormat="1" ht="21.75" customHeight="1" thickBot="1" x14ac:dyDescent="0.3">
      <c r="A4" s="139"/>
      <c r="B4" s="741"/>
      <c r="C4" s="739" t="s">
        <v>39</v>
      </c>
      <c r="D4" s="256"/>
      <c r="E4" s="727"/>
      <c r="F4" s="741"/>
      <c r="G4" s="741"/>
      <c r="H4" s="846" t="s">
        <v>22</v>
      </c>
      <c r="I4" s="847"/>
      <c r="J4" s="848"/>
      <c r="K4" s="757" t="s">
        <v>23</v>
      </c>
      <c r="L4" s="1061" t="s">
        <v>24</v>
      </c>
      <c r="M4" s="1062"/>
      <c r="N4" s="1069"/>
      <c r="O4" s="1069"/>
      <c r="P4" s="1070"/>
      <c r="Q4" s="1061" t="s">
        <v>25</v>
      </c>
      <c r="R4" s="1062"/>
      <c r="S4" s="1062"/>
      <c r="T4" s="1062"/>
      <c r="U4" s="1062"/>
      <c r="V4" s="1062"/>
      <c r="W4" s="1062"/>
      <c r="X4" s="1063"/>
    </row>
    <row r="5" spans="1:24" s="16" customFormat="1" ht="46.5" thickBot="1" x14ac:dyDescent="0.3">
      <c r="A5" s="140" t="s">
        <v>0</v>
      </c>
      <c r="B5" s="103"/>
      <c r="C5" s="97" t="s">
        <v>40</v>
      </c>
      <c r="D5" s="696" t="s">
        <v>41</v>
      </c>
      <c r="E5" s="97" t="s">
        <v>38</v>
      </c>
      <c r="F5" s="103" t="s">
        <v>26</v>
      </c>
      <c r="G5" s="103" t="s">
        <v>37</v>
      </c>
      <c r="H5" s="97" t="s">
        <v>27</v>
      </c>
      <c r="I5" s="568" t="s">
        <v>28</v>
      </c>
      <c r="J5" s="97" t="s">
        <v>29</v>
      </c>
      <c r="K5" s="798" t="s">
        <v>30</v>
      </c>
      <c r="L5" s="124" t="s">
        <v>31</v>
      </c>
      <c r="M5" s="568" t="s">
        <v>129</v>
      </c>
      <c r="N5" s="97" t="s">
        <v>32</v>
      </c>
      <c r="O5" s="903" t="s">
        <v>131</v>
      </c>
      <c r="P5" s="492" t="s">
        <v>130</v>
      </c>
      <c r="Q5" s="97" t="s">
        <v>33</v>
      </c>
      <c r="R5" s="568" t="s">
        <v>34</v>
      </c>
      <c r="S5" s="97" t="s">
        <v>35</v>
      </c>
      <c r="T5" s="568" t="s">
        <v>36</v>
      </c>
      <c r="U5" s="97" t="s">
        <v>125</v>
      </c>
      <c r="V5" s="568" t="s">
        <v>126</v>
      </c>
      <c r="W5" s="97" t="s">
        <v>127</v>
      </c>
      <c r="X5" s="568" t="s">
        <v>128</v>
      </c>
    </row>
    <row r="6" spans="1:24" s="16" customFormat="1" ht="26.45" customHeight="1" x14ac:dyDescent="0.25">
      <c r="A6" s="104" t="s">
        <v>6</v>
      </c>
      <c r="B6" s="136"/>
      <c r="C6" s="126">
        <v>1</v>
      </c>
      <c r="D6" s="147" t="s">
        <v>19</v>
      </c>
      <c r="E6" s="184" t="s">
        <v>12</v>
      </c>
      <c r="F6" s="131">
        <v>15</v>
      </c>
      <c r="G6" s="243"/>
      <c r="H6" s="17">
        <v>3.48</v>
      </c>
      <c r="I6" s="15">
        <v>4.43</v>
      </c>
      <c r="J6" s="18">
        <v>0</v>
      </c>
      <c r="K6" s="342">
        <v>54.6</v>
      </c>
      <c r="L6" s="38">
        <v>0.01</v>
      </c>
      <c r="M6" s="38">
        <v>0.05</v>
      </c>
      <c r="N6" s="39">
        <v>0.1</v>
      </c>
      <c r="O6" s="39">
        <v>40</v>
      </c>
      <c r="P6" s="42">
        <v>0.14000000000000001</v>
      </c>
      <c r="Q6" s="262">
        <v>132</v>
      </c>
      <c r="R6" s="37">
        <v>75</v>
      </c>
      <c r="S6" s="37">
        <v>5.25</v>
      </c>
      <c r="T6" s="37">
        <v>0.15</v>
      </c>
      <c r="U6" s="37">
        <v>13.2</v>
      </c>
      <c r="V6" s="37">
        <v>0</v>
      </c>
      <c r="W6" s="37">
        <v>0</v>
      </c>
      <c r="X6" s="225">
        <v>0</v>
      </c>
    </row>
    <row r="7" spans="1:24" s="36" customFormat="1" ht="26.45" customHeight="1" x14ac:dyDescent="0.25">
      <c r="A7" s="141"/>
      <c r="B7" s="187" t="s">
        <v>74</v>
      </c>
      <c r="C7" s="167">
        <v>90</v>
      </c>
      <c r="D7" s="811" t="s">
        <v>10</v>
      </c>
      <c r="E7" s="376" t="s">
        <v>144</v>
      </c>
      <c r="F7" s="637">
        <v>100</v>
      </c>
      <c r="G7" s="811"/>
      <c r="H7" s="254">
        <v>17.23</v>
      </c>
      <c r="I7" s="53">
        <v>16.75</v>
      </c>
      <c r="J7" s="72">
        <v>9.3800000000000008</v>
      </c>
      <c r="K7" s="352">
        <v>258.3</v>
      </c>
      <c r="L7" s="313">
        <v>0.13</v>
      </c>
      <c r="M7" s="58">
        <v>0.12</v>
      </c>
      <c r="N7" s="59">
        <v>0.82</v>
      </c>
      <c r="O7" s="59">
        <v>10</v>
      </c>
      <c r="P7" s="481">
        <v>0.08</v>
      </c>
      <c r="Q7" s="313">
        <v>16.37</v>
      </c>
      <c r="R7" s="59">
        <v>150.15</v>
      </c>
      <c r="S7" s="59">
        <v>20.05</v>
      </c>
      <c r="T7" s="59">
        <v>1.59</v>
      </c>
      <c r="U7" s="59">
        <v>224.38</v>
      </c>
      <c r="V7" s="59">
        <v>4.0000000000000001E-3</v>
      </c>
      <c r="W7" s="59">
        <v>3.0000000000000001E-3</v>
      </c>
      <c r="X7" s="60">
        <v>0.08</v>
      </c>
    </row>
    <row r="8" spans="1:24" s="36" customFormat="1" ht="26.45" customHeight="1" x14ac:dyDescent="0.25">
      <c r="A8" s="141"/>
      <c r="B8" s="188" t="s">
        <v>145</v>
      </c>
      <c r="C8" s="188">
        <v>126</v>
      </c>
      <c r="D8" s="518" t="s">
        <v>10</v>
      </c>
      <c r="E8" s="309" t="s">
        <v>166</v>
      </c>
      <c r="F8" s="515">
        <v>100</v>
      </c>
      <c r="G8" s="168"/>
      <c r="H8" s="354">
        <v>20.54</v>
      </c>
      <c r="I8" s="56">
        <v>20.6</v>
      </c>
      <c r="J8" s="73">
        <v>3.99</v>
      </c>
      <c r="K8" s="249">
        <v>284.44</v>
      </c>
      <c r="L8" s="248">
        <v>7.0000000000000007E-2</v>
      </c>
      <c r="M8" s="248">
        <v>0.16</v>
      </c>
      <c r="N8" s="56">
        <v>1.2</v>
      </c>
      <c r="O8" s="56">
        <v>10</v>
      </c>
      <c r="P8" s="57">
        <v>0.04</v>
      </c>
      <c r="Q8" s="354">
        <v>35.979999999999997</v>
      </c>
      <c r="R8" s="56">
        <v>209.89</v>
      </c>
      <c r="S8" s="56">
        <v>27.04</v>
      </c>
      <c r="T8" s="56">
        <v>2.86</v>
      </c>
      <c r="U8" s="56">
        <v>367.2</v>
      </c>
      <c r="V8" s="56">
        <v>0.01</v>
      </c>
      <c r="W8" s="56">
        <v>0</v>
      </c>
      <c r="X8" s="73">
        <v>7.0000000000000007E-2</v>
      </c>
    </row>
    <row r="9" spans="1:24" s="36" customFormat="1" ht="26.45" customHeight="1" x14ac:dyDescent="0.25">
      <c r="A9" s="141"/>
      <c r="B9" s="132"/>
      <c r="C9" s="146">
        <v>52</v>
      </c>
      <c r="D9" s="426" t="s">
        <v>64</v>
      </c>
      <c r="E9" s="1040" t="s">
        <v>142</v>
      </c>
      <c r="F9" s="231">
        <v>180</v>
      </c>
      <c r="G9" s="132"/>
      <c r="H9" s="19">
        <v>3.98</v>
      </c>
      <c r="I9" s="20">
        <v>6.68</v>
      </c>
      <c r="J9" s="21">
        <v>31.19</v>
      </c>
      <c r="K9" s="198">
        <v>200.49</v>
      </c>
      <c r="L9" s="19">
        <v>0.18</v>
      </c>
      <c r="M9" s="20">
        <v>0.12</v>
      </c>
      <c r="N9" s="20">
        <v>16.8</v>
      </c>
      <c r="O9" s="20">
        <v>30</v>
      </c>
      <c r="P9" s="21">
        <v>0.09</v>
      </c>
      <c r="Q9" s="278">
        <v>21.3</v>
      </c>
      <c r="R9" s="20">
        <v>107.88</v>
      </c>
      <c r="S9" s="20">
        <v>42.11</v>
      </c>
      <c r="T9" s="20">
        <v>1.67</v>
      </c>
      <c r="U9" s="20">
        <v>990.81</v>
      </c>
      <c r="V9" s="20">
        <v>8.9999999999999993E-3</v>
      </c>
      <c r="W9" s="20">
        <v>1E-3</v>
      </c>
      <c r="X9" s="45">
        <v>0.06</v>
      </c>
    </row>
    <row r="10" spans="1:24" s="36" customFormat="1" ht="26.45" customHeight="1" x14ac:dyDescent="0.25">
      <c r="A10" s="141"/>
      <c r="B10" s="132"/>
      <c r="C10" s="133">
        <v>53</v>
      </c>
      <c r="D10" s="685" t="s">
        <v>64</v>
      </c>
      <c r="E10" s="328" t="s">
        <v>60</v>
      </c>
      <c r="F10" s="98">
        <v>180</v>
      </c>
      <c r="G10" s="133"/>
      <c r="H10" s="75">
        <v>4.01</v>
      </c>
      <c r="I10" s="13">
        <v>5.89</v>
      </c>
      <c r="J10" s="23">
        <v>40.72</v>
      </c>
      <c r="K10" s="134">
        <v>229.79</v>
      </c>
      <c r="L10" s="75">
        <v>0.04</v>
      </c>
      <c r="M10" s="75">
        <v>0.03</v>
      </c>
      <c r="N10" s="13">
        <v>0</v>
      </c>
      <c r="O10" s="13">
        <v>20</v>
      </c>
      <c r="P10" s="23">
        <v>0.11</v>
      </c>
      <c r="Q10" s="246">
        <v>7.55</v>
      </c>
      <c r="R10" s="13">
        <v>80.81</v>
      </c>
      <c r="S10" s="33">
        <v>26.19</v>
      </c>
      <c r="T10" s="13">
        <v>0.55000000000000004</v>
      </c>
      <c r="U10" s="13">
        <v>51.93</v>
      </c>
      <c r="V10" s="13">
        <v>1E-3</v>
      </c>
      <c r="W10" s="13">
        <v>8.0000000000000002E-3</v>
      </c>
      <c r="X10" s="41">
        <v>0.03</v>
      </c>
    </row>
    <row r="11" spans="1:24" s="36" customFormat="1" ht="36" customHeight="1" x14ac:dyDescent="0.25">
      <c r="A11" s="141"/>
      <c r="B11" s="149"/>
      <c r="C11" s="132">
        <v>95</v>
      </c>
      <c r="D11" s="147" t="s">
        <v>18</v>
      </c>
      <c r="E11" s="175" t="s">
        <v>154</v>
      </c>
      <c r="F11" s="189">
        <v>200</v>
      </c>
      <c r="G11" s="147"/>
      <c r="H11" s="245">
        <v>0</v>
      </c>
      <c r="I11" s="15">
        <v>0</v>
      </c>
      <c r="J11" s="18">
        <v>19.940000000000001</v>
      </c>
      <c r="K11" s="196">
        <v>80.3</v>
      </c>
      <c r="L11" s="17">
        <v>0.09</v>
      </c>
      <c r="M11" s="17">
        <v>0.1</v>
      </c>
      <c r="N11" s="15">
        <v>2.94</v>
      </c>
      <c r="O11" s="15">
        <v>80</v>
      </c>
      <c r="P11" s="18">
        <v>0.96</v>
      </c>
      <c r="Q11" s="245">
        <v>0.16</v>
      </c>
      <c r="R11" s="15">
        <v>0</v>
      </c>
      <c r="S11" s="32">
        <v>0</v>
      </c>
      <c r="T11" s="15">
        <v>0.02</v>
      </c>
      <c r="U11" s="15">
        <v>0.15</v>
      </c>
      <c r="V11" s="15">
        <v>0</v>
      </c>
      <c r="W11" s="15">
        <v>0</v>
      </c>
      <c r="X11" s="43">
        <v>0</v>
      </c>
    </row>
    <row r="12" spans="1:24" s="36" customFormat="1" ht="26.45" customHeight="1" x14ac:dyDescent="0.25">
      <c r="A12" s="141"/>
      <c r="B12" s="132"/>
      <c r="C12" s="100">
        <v>119</v>
      </c>
      <c r="D12" s="147" t="s">
        <v>14</v>
      </c>
      <c r="E12" s="184" t="s">
        <v>55</v>
      </c>
      <c r="F12" s="131">
        <v>30</v>
      </c>
      <c r="G12" s="784"/>
      <c r="H12" s="17">
        <v>2.2799999999999998</v>
      </c>
      <c r="I12" s="15">
        <v>0.24</v>
      </c>
      <c r="J12" s="18">
        <v>14.76</v>
      </c>
      <c r="K12" s="196">
        <v>70.5</v>
      </c>
      <c r="L12" s="19">
        <v>0.03</v>
      </c>
      <c r="M12" s="19">
        <v>0.01</v>
      </c>
      <c r="N12" s="20">
        <v>0</v>
      </c>
      <c r="O12" s="20">
        <v>0</v>
      </c>
      <c r="P12" s="45">
        <v>0</v>
      </c>
      <c r="Q12" s="278">
        <v>6</v>
      </c>
      <c r="R12" s="20">
        <v>19.5</v>
      </c>
      <c r="S12" s="20">
        <v>4.2</v>
      </c>
      <c r="T12" s="20">
        <v>0.33</v>
      </c>
      <c r="U12" s="20">
        <v>27.9</v>
      </c>
      <c r="V12" s="20">
        <v>1E-3</v>
      </c>
      <c r="W12" s="20">
        <v>2E-3</v>
      </c>
      <c r="X12" s="45">
        <v>4.3499999999999996</v>
      </c>
    </row>
    <row r="13" spans="1:24" s="36" customFormat="1" ht="26.45" customHeight="1" x14ac:dyDescent="0.25">
      <c r="A13" s="141"/>
      <c r="B13" s="150"/>
      <c r="C13" s="126">
        <v>120</v>
      </c>
      <c r="D13" s="147" t="s">
        <v>15</v>
      </c>
      <c r="E13" s="184" t="s">
        <v>47</v>
      </c>
      <c r="F13" s="132">
        <v>25</v>
      </c>
      <c r="G13" s="477"/>
      <c r="H13" s="245">
        <v>1.65</v>
      </c>
      <c r="I13" s="15">
        <v>0.3</v>
      </c>
      <c r="J13" s="41">
        <v>10.050000000000001</v>
      </c>
      <c r="K13" s="196">
        <v>49.5</v>
      </c>
      <c r="L13" s="19">
        <v>0.04</v>
      </c>
      <c r="M13" s="19">
        <v>0.02</v>
      </c>
      <c r="N13" s="20">
        <v>0</v>
      </c>
      <c r="O13" s="20">
        <v>0</v>
      </c>
      <c r="P13" s="45">
        <v>0</v>
      </c>
      <c r="Q13" s="278">
        <v>7.25</v>
      </c>
      <c r="R13" s="20">
        <v>37.5</v>
      </c>
      <c r="S13" s="20">
        <v>11.75</v>
      </c>
      <c r="T13" s="20">
        <v>0.98</v>
      </c>
      <c r="U13" s="20">
        <v>58.75</v>
      </c>
      <c r="V13" s="20">
        <v>1E-3</v>
      </c>
      <c r="W13" s="20">
        <v>1E-3</v>
      </c>
      <c r="X13" s="45">
        <v>0</v>
      </c>
    </row>
    <row r="14" spans="1:24" s="36" customFormat="1" ht="26.45" customHeight="1" x14ac:dyDescent="0.25">
      <c r="A14" s="141"/>
      <c r="B14" s="187" t="s">
        <v>74</v>
      </c>
      <c r="C14" s="167"/>
      <c r="D14" s="159"/>
      <c r="E14" s="178" t="s">
        <v>20</v>
      </c>
      <c r="F14" s="301">
        <f>F6+F7+F10+F11+F12+F13</f>
        <v>550</v>
      </c>
      <c r="G14" s="187"/>
      <c r="H14" s="51">
        <f>H6+H7+H10+H11+H12+H13</f>
        <v>28.65</v>
      </c>
      <c r="I14" s="51">
        <f t="shared" ref="I14:X14" si="0">I6+I7+I10+I11+I12+I13</f>
        <v>27.61</v>
      </c>
      <c r="J14" s="167">
        <f t="shared" si="0"/>
        <v>94.850000000000009</v>
      </c>
      <c r="K14" s="301">
        <f t="shared" si="0"/>
        <v>742.99</v>
      </c>
      <c r="L14" s="51">
        <f t="shared" si="0"/>
        <v>0.34</v>
      </c>
      <c r="M14" s="51">
        <f t="shared" si="0"/>
        <v>0.33</v>
      </c>
      <c r="N14" s="51">
        <f t="shared" si="0"/>
        <v>3.86</v>
      </c>
      <c r="O14" s="51">
        <f t="shared" si="0"/>
        <v>150</v>
      </c>
      <c r="P14" s="167">
        <f t="shared" si="0"/>
        <v>1.29</v>
      </c>
      <c r="Q14" s="207">
        <f t="shared" si="0"/>
        <v>169.33</v>
      </c>
      <c r="R14" s="51">
        <f t="shared" si="0"/>
        <v>362.96000000000004</v>
      </c>
      <c r="S14" s="51">
        <f t="shared" si="0"/>
        <v>67.44</v>
      </c>
      <c r="T14" s="51">
        <f t="shared" si="0"/>
        <v>3.62</v>
      </c>
      <c r="U14" s="51">
        <f t="shared" si="0"/>
        <v>376.30999999999995</v>
      </c>
      <c r="V14" s="51">
        <f t="shared" si="0"/>
        <v>7.0000000000000001E-3</v>
      </c>
      <c r="W14" s="51">
        <f t="shared" si="0"/>
        <v>1.3999999999999999E-2</v>
      </c>
      <c r="X14" s="637">
        <f t="shared" si="0"/>
        <v>4.46</v>
      </c>
    </row>
    <row r="15" spans="1:24" s="36" customFormat="1" ht="26.45" customHeight="1" x14ac:dyDescent="0.25">
      <c r="A15" s="141"/>
      <c r="B15" s="188" t="s">
        <v>145</v>
      </c>
      <c r="C15" s="463"/>
      <c r="D15" s="464"/>
      <c r="E15" s="179" t="s">
        <v>20</v>
      </c>
      <c r="F15" s="300">
        <f>F6+F8+F10+F11+F12+F13</f>
        <v>550</v>
      </c>
      <c r="G15" s="242"/>
      <c r="H15" s="63">
        <f>H6+H8+H10+H11+H12+H13</f>
        <v>31.96</v>
      </c>
      <c r="I15" s="63">
        <f t="shared" ref="I15:X15" si="1">I6+I8+I10+I11+I12+I13</f>
        <v>31.46</v>
      </c>
      <c r="J15" s="463">
        <f t="shared" si="1"/>
        <v>89.460000000000008</v>
      </c>
      <c r="K15" s="300">
        <f t="shared" si="1"/>
        <v>769.13</v>
      </c>
      <c r="L15" s="63">
        <f t="shared" si="1"/>
        <v>0.27999999999999997</v>
      </c>
      <c r="M15" s="63">
        <f t="shared" si="1"/>
        <v>0.37000000000000005</v>
      </c>
      <c r="N15" s="63">
        <f t="shared" si="1"/>
        <v>4.24</v>
      </c>
      <c r="O15" s="63">
        <f t="shared" si="1"/>
        <v>150</v>
      </c>
      <c r="P15" s="463">
        <f t="shared" si="1"/>
        <v>1.25</v>
      </c>
      <c r="Q15" s="415">
        <f t="shared" si="1"/>
        <v>188.94</v>
      </c>
      <c r="R15" s="63">
        <f t="shared" si="1"/>
        <v>422.7</v>
      </c>
      <c r="S15" s="63">
        <f t="shared" si="1"/>
        <v>74.430000000000007</v>
      </c>
      <c r="T15" s="63">
        <f t="shared" si="1"/>
        <v>4.8899999999999997</v>
      </c>
      <c r="U15" s="63">
        <f t="shared" si="1"/>
        <v>519.12999999999988</v>
      </c>
      <c r="V15" s="63">
        <f t="shared" si="1"/>
        <v>1.3000000000000001E-2</v>
      </c>
      <c r="W15" s="63">
        <f t="shared" si="1"/>
        <v>1.0999999999999999E-2</v>
      </c>
      <c r="X15" s="663">
        <f t="shared" si="1"/>
        <v>4.4499999999999993</v>
      </c>
    </row>
    <row r="16" spans="1:24" s="36" customFormat="1" ht="26.45" customHeight="1" x14ac:dyDescent="0.25">
      <c r="A16" s="141"/>
      <c r="B16" s="187" t="s">
        <v>74</v>
      </c>
      <c r="C16" s="484"/>
      <c r="D16" s="578"/>
      <c r="E16" s="442" t="s">
        <v>21</v>
      </c>
      <c r="F16" s="450"/>
      <c r="G16" s="241"/>
      <c r="H16" s="556"/>
      <c r="I16" s="486"/>
      <c r="J16" s="489"/>
      <c r="K16" s="488">
        <f>K14/27.2</f>
        <v>27.315808823529412</v>
      </c>
      <c r="L16" s="556"/>
      <c r="M16" s="556"/>
      <c r="N16" s="486"/>
      <c r="O16" s="486"/>
      <c r="P16" s="489"/>
      <c r="Q16" s="485"/>
      <c r="R16" s="486"/>
      <c r="S16" s="486"/>
      <c r="T16" s="486"/>
      <c r="U16" s="486"/>
      <c r="V16" s="486"/>
      <c r="W16" s="486"/>
      <c r="X16" s="487"/>
    </row>
    <row r="17" spans="1:25" s="36" customFormat="1" ht="26.45" customHeight="1" thickBot="1" x14ac:dyDescent="0.3">
      <c r="A17" s="142"/>
      <c r="B17" s="188" t="s">
        <v>145</v>
      </c>
      <c r="C17" s="169"/>
      <c r="D17" s="173"/>
      <c r="E17" s="834" t="s">
        <v>21</v>
      </c>
      <c r="F17" s="190"/>
      <c r="G17" s="521"/>
      <c r="H17" s="560"/>
      <c r="I17" s="165"/>
      <c r="J17" s="505"/>
      <c r="K17" s="595">
        <f>K15/27.2</f>
        <v>28.276838235294118</v>
      </c>
      <c r="L17" s="560"/>
      <c r="M17" s="560"/>
      <c r="N17" s="165"/>
      <c r="O17" s="165"/>
      <c r="P17" s="505"/>
      <c r="Q17" s="315"/>
      <c r="R17" s="165"/>
      <c r="S17" s="165"/>
      <c r="T17" s="165"/>
      <c r="U17" s="165"/>
      <c r="V17" s="165"/>
      <c r="W17" s="165"/>
      <c r="X17" s="166"/>
    </row>
    <row r="18" spans="1:25" s="16" customFormat="1" ht="36.75" customHeight="1" x14ac:dyDescent="0.25">
      <c r="A18" s="143" t="s">
        <v>7</v>
      </c>
      <c r="B18" s="153"/>
      <c r="C18" s="306">
        <v>29</v>
      </c>
      <c r="D18" s="676" t="s">
        <v>19</v>
      </c>
      <c r="E18" s="767" t="s">
        <v>186</v>
      </c>
      <c r="F18" s="783">
        <v>100</v>
      </c>
      <c r="G18" s="287"/>
      <c r="H18" s="286">
        <v>1.1000000000000001</v>
      </c>
      <c r="I18" s="88">
        <v>0.2</v>
      </c>
      <c r="J18" s="89">
        <v>3.8</v>
      </c>
      <c r="K18" s="290">
        <v>24</v>
      </c>
      <c r="L18" s="75">
        <v>0.06</v>
      </c>
      <c r="M18" s="75">
        <v>0.04</v>
      </c>
      <c r="N18" s="13">
        <v>25</v>
      </c>
      <c r="O18" s="13">
        <v>130</v>
      </c>
      <c r="P18" s="43">
        <v>0</v>
      </c>
      <c r="Q18" s="291">
        <v>14</v>
      </c>
      <c r="R18" s="88">
        <v>26</v>
      </c>
      <c r="S18" s="88">
        <v>20</v>
      </c>
      <c r="T18" s="286">
        <v>0.9</v>
      </c>
      <c r="U18" s="88">
        <v>290</v>
      </c>
      <c r="V18" s="88">
        <v>2.0000000000000001E-4</v>
      </c>
      <c r="W18" s="286">
        <v>4.0000000000000002E-4</v>
      </c>
      <c r="X18" s="89">
        <v>0.02</v>
      </c>
    </row>
    <row r="19" spans="1:25" s="16" customFormat="1" ht="26.45" customHeight="1" x14ac:dyDescent="0.25">
      <c r="A19" s="104"/>
      <c r="B19" s="132"/>
      <c r="C19" s="99">
        <v>328</v>
      </c>
      <c r="D19" s="129" t="s">
        <v>9</v>
      </c>
      <c r="E19" s="183" t="s">
        <v>208</v>
      </c>
      <c r="F19" s="231">
        <v>274</v>
      </c>
      <c r="G19" s="132"/>
      <c r="H19" s="255">
        <v>7.1</v>
      </c>
      <c r="I19" s="80">
        <v>5.16</v>
      </c>
      <c r="J19" s="214">
        <v>9.3000000000000007</v>
      </c>
      <c r="K19" s="392">
        <v>111.15</v>
      </c>
      <c r="L19" s="255">
        <v>0.04</v>
      </c>
      <c r="M19" s="215">
        <v>0.08</v>
      </c>
      <c r="N19" s="80">
        <v>0.33</v>
      </c>
      <c r="O19" s="80">
        <v>50</v>
      </c>
      <c r="P19" s="214">
        <v>0.26</v>
      </c>
      <c r="Q19" s="255">
        <v>14.97</v>
      </c>
      <c r="R19" s="80">
        <v>67.069999999999993</v>
      </c>
      <c r="S19" s="80">
        <v>8.7200000000000006</v>
      </c>
      <c r="T19" s="80">
        <v>0.81</v>
      </c>
      <c r="U19" s="80">
        <v>85.07</v>
      </c>
      <c r="V19" s="80">
        <v>9.8999999999999999E-4</v>
      </c>
      <c r="W19" s="80">
        <v>3.2599999999999999E-3</v>
      </c>
      <c r="X19" s="214">
        <v>0.03</v>
      </c>
    </row>
    <row r="20" spans="1:25" s="36" customFormat="1" ht="26.45" customHeight="1" x14ac:dyDescent="0.25">
      <c r="A20" s="105"/>
      <c r="B20" s="370"/>
      <c r="C20" s="167" t="s">
        <v>170</v>
      </c>
      <c r="D20" s="159" t="s">
        <v>10</v>
      </c>
      <c r="E20" s="513" t="s">
        <v>171</v>
      </c>
      <c r="F20" s="514">
        <v>210</v>
      </c>
      <c r="G20" s="187"/>
      <c r="H20" s="437">
        <v>16.97</v>
      </c>
      <c r="I20" s="438">
        <v>25.42</v>
      </c>
      <c r="J20" s="439">
        <v>31.1</v>
      </c>
      <c r="K20" s="440">
        <v>422.09</v>
      </c>
      <c r="L20" s="437">
        <v>0.17</v>
      </c>
      <c r="M20" s="441">
        <v>0.11</v>
      </c>
      <c r="N20" s="438">
        <v>0.26</v>
      </c>
      <c r="O20" s="438">
        <v>50</v>
      </c>
      <c r="P20" s="439">
        <v>0.33</v>
      </c>
      <c r="Q20" s="437">
        <v>23.55</v>
      </c>
      <c r="R20" s="438">
        <v>120.28</v>
      </c>
      <c r="S20" s="438">
        <v>16.079999999999998</v>
      </c>
      <c r="T20" s="438">
        <v>1.54</v>
      </c>
      <c r="U20" s="438">
        <v>192.11</v>
      </c>
      <c r="V20" s="438">
        <v>2E-3</v>
      </c>
      <c r="W20" s="438">
        <v>7.0000000000000001E-3</v>
      </c>
      <c r="X20" s="439">
        <v>0.02</v>
      </c>
    </row>
    <row r="21" spans="1:25" s="36" customFormat="1" ht="26.45" customHeight="1" x14ac:dyDescent="0.25">
      <c r="A21" s="105"/>
      <c r="B21" s="411"/>
      <c r="C21" s="168">
        <v>89</v>
      </c>
      <c r="D21" s="518" t="s">
        <v>10</v>
      </c>
      <c r="E21" s="580" t="s">
        <v>91</v>
      </c>
      <c r="F21" s="515">
        <v>100</v>
      </c>
      <c r="G21" s="188"/>
      <c r="H21" s="354">
        <v>19.5</v>
      </c>
      <c r="I21" s="56">
        <v>18.23</v>
      </c>
      <c r="J21" s="73">
        <v>4.55</v>
      </c>
      <c r="K21" s="353">
        <v>260.49</v>
      </c>
      <c r="L21" s="354">
        <v>0.06</v>
      </c>
      <c r="M21" s="248">
        <v>0.14000000000000001</v>
      </c>
      <c r="N21" s="56">
        <v>1.28</v>
      </c>
      <c r="O21" s="56">
        <v>0</v>
      </c>
      <c r="P21" s="73">
        <v>0</v>
      </c>
      <c r="Q21" s="354">
        <v>20.98</v>
      </c>
      <c r="R21" s="56">
        <v>191.49</v>
      </c>
      <c r="S21" s="56">
        <v>25.45</v>
      </c>
      <c r="T21" s="56">
        <v>2.85</v>
      </c>
      <c r="U21" s="56">
        <v>345.31</v>
      </c>
      <c r="V21" s="56">
        <v>8.0000000000000002E-3</v>
      </c>
      <c r="W21" s="56">
        <v>0</v>
      </c>
      <c r="X21" s="73">
        <v>0.06</v>
      </c>
    </row>
    <row r="22" spans="1:25" s="36" customFormat="1" ht="26.45" customHeight="1" x14ac:dyDescent="0.25">
      <c r="A22" s="105"/>
      <c r="B22" s="411"/>
      <c r="C22" s="163">
        <v>210</v>
      </c>
      <c r="D22" s="518" t="s">
        <v>64</v>
      </c>
      <c r="E22" s="518" t="s">
        <v>71</v>
      </c>
      <c r="F22" s="188">
        <v>180</v>
      </c>
      <c r="G22" s="188"/>
      <c r="H22" s="354">
        <v>18.98</v>
      </c>
      <c r="I22" s="56">
        <v>5.0599999999999996</v>
      </c>
      <c r="J22" s="73">
        <v>38.409999999999997</v>
      </c>
      <c r="K22" s="353">
        <v>271.43</v>
      </c>
      <c r="L22" s="354">
        <v>0.56999999999999995</v>
      </c>
      <c r="M22" s="248">
        <v>0.13</v>
      </c>
      <c r="N22" s="56">
        <v>0</v>
      </c>
      <c r="O22" s="56">
        <v>30</v>
      </c>
      <c r="P22" s="73">
        <v>0.08</v>
      </c>
      <c r="Q22" s="354">
        <v>71.430000000000007</v>
      </c>
      <c r="R22" s="56">
        <v>174.12</v>
      </c>
      <c r="S22" s="65">
        <v>67.16</v>
      </c>
      <c r="T22" s="65">
        <v>5.36</v>
      </c>
      <c r="U22" s="65">
        <v>533.03</v>
      </c>
      <c r="V22" s="65">
        <v>4.0000000000000001E-3</v>
      </c>
      <c r="W22" s="65">
        <v>0.01</v>
      </c>
      <c r="X22" s="109">
        <v>0.02</v>
      </c>
    </row>
    <row r="23" spans="1:25" s="16" customFormat="1" ht="33.75" customHeight="1" x14ac:dyDescent="0.25">
      <c r="A23" s="106"/>
      <c r="B23" s="133"/>
      <c r="C23" s="217">
        <v>216</v>
      </c>
      <c r="D23" s="184" t="s">
        <v>18</v>
      </c>
      <c r="E23" s="223" t="s">
        <v>153</v>
      </c>
      <c r="F23" s="131">
        <v>200</v>
      </c>
      <c r="G23" s="784"/>
      <c r="H23" s="245">
        <v>0.25</v>
      </c>
      <c r="I23" s="15">
        <v>0</v>
      </c>
      <c r="J23" s="41">
        <v>12.73</v>
      </c>
      <c r="K23" s="260">
        <v>51.3</v>
      </c>
      <c r="L23" s="278">
        <v>0</v>
      </c>
      <c r="M23" s="19">
        <v>0</v>
      </c>
      <c r="N23" s="20">
        <v>4.3899999999999997</v>
      </c>
      <c r="O23" s="20">
        <v>0</v>
      </c>
      <c r="P23" s="45">
        <v>0</v>
      </c>
      <c r="Q23" s="278">
        <v>0.32</v>
      </c>
      <c r="R23" s="20">
        <v>0</v>
      </c>
      <c r="S23" s="20">
        <v>0</v>
      </c>
      <c r="T23" s="20">
        <v>0.03</v>
      </c>
      <c r="U23" s="20">
        <v>0.3</v>
      </c>
      <c r="V23" s="20">
        <v>0</v>
      </c>
      <c r="W23" s="20">
        <v>0</v>
      </c>
      <c r="X23" s="45">
        <v>0</v>
      </c>
    </row>
    <row r="24" spans="1:25" s="16" customFormat="1" ht="26.45" customHeight="1" x14ac:dyDescent="0.25">
      <c r="A24" s="106"/>
      <c r="B24" s="134"/>
      <c r="C24" s="217">
        <v>119</v>
      </c>
      <c r="D24" s="266" t="s">
        <v>14</v>
      </c>
      <c r="E24" s="148" t="s">
        <v>55</v>
      </c>
      <c r="F24" s="99">
        <v>50</v>
      </c>
      <c r="G24" s="132"/>
      <c r="H24" s="278">
        <v>3.8</v>
      </c>
      <c r="I24" s="20">
        <v>0.4</v>
      </c>
      <c r="J24" s="45">
        <v>24.6</v>
      </c>
      <c r="K24" s="277">
        <v>117.5</v>
      </c>
      <c r="L24" s="245">
        <v>0.05</v>
      </c>
      <c r="M24" s="15">
        <v>0.01</v>
      </c>
      <c r="N24" s="15">
        <v>0</v>
      </c>
      <c r="O24" s="15">
        <v>0</v>
      </c>
      <c r="P24" s="41">
        <v>0</v>
      </c>
      <c r="Q24" s="245">
        <v>10</v>
      </c>
      <c r="R24" s="15">
        <v>32.5</v>
      </c>
      <c r="S24" s="15">
        <v>7</v>
      </c>
      <c r="T24" s="15">
        <v>0.55000000000000004</v>
      </c>
      <c r="U24" s="15">
        <v>46.5</v>
      </c>
      <c r="V24" s="15">
        <v>1.6000000000000001E-3</v>
      </c>
      <c r="W24" s="15">
        <v>3.0000000000000001E-3</v>
      </c>
      <c r="X24" s="43">
        <v>7.25</v>
      </c>
      <c r="Y24" s="36"/>
    </row>
    <row r="25" spans="1:25" s="16" customFormat="1" ht="26.45" customHeight="1" x14ac:dyDescent="0.25">
      <c r="A25" s="106"/>
      <c r="B25" s="134"/>
      <c r="C25" s="272">
        <v>120</v>
      </c>
      <c r="D25" s="655" t="s">
        <v>15</v>
      </c>
      <c r="E25" s="148" t="s">
        <v>47</v>
      </c>
      <c r="F25" s="131">
        <v>40</v>
      </c>
      <c r="G25" s="270"/>
      <c r="H25" s="245">
        <v>2.64</v>
      </c>
      <c r="I25" s="15">
        <v>0.48</v>
      </c>
      <c r="J25" s="41">
        <v>16.079999999999998</v>
      </c>
      <c r="K25" s="205">
        <v>79.2</v>
      </c>
      <c r="L25" s="245">
        <v>7.0000000000000007E-2</v>
      </c>
      <c r="M25" s="17">
        <v>0.03</v>
      </c>
      <c r="N25" s="15">
        <v>0</v>
      </c>
      <c r="O25" s="15">
        <v>0</v>
      </c>
      <c r="P25" s="41">
        <v>0</v>
      </c>
      <c r="Q25" s="245">
        <v>11.6</v>
      </c>
      <c r="R25" s="15">
        <v>60</v>
      </c>
      <c r="S25" s="15">
        <v>18.8</v>
      </c>
      <c r="T25" s="15">
        <v>1.56</v>
      </c>
      <c r="U25" s="15">
        <v>94</v>
      </c>
      <c r="V25" s="15">
        <v>1.76E-4</v>
      </c>
      <c r="W25" s="15">
        <v>2.2000000000000001E-3</v>
      </c>
      <c r="X25" s="41">
        <v>0.01</v>
      </c>
    </row>
    <row r="26" spans="1:25" s="36" customFormat="1" ht="26.45" customHeight="1" x14ac:dyDescent="0.25">
      <c r="A26" s="105"/>
      <c r="B26" s="187" t="s">
        <v>74</v>
      </c>
      <c r="C26" s="484"/>
      <c r="D26" s="519"/>
      <c r="E26" s="178" t="s">
        <v>20</v>
      </c>
      <c r="F26" s="450">
        <f>F18+F19+F20+F23+F24+F25</f>
        <v>874</v>
      </c>
      <c r="G26" s="450"/>
      <c r="H26" s="443">
        <f t="shared" ref="H26:X26" si="2">H18+H19+H20+H23+H24+H25</f>
        <v>31.86</v>
      </c>
      <c r="I26" s="444">
        <f t="shared" si="2"/>
        <v>31.66</v>
      </c>
      <c r="J26" s="445">
        <f t="shared" si="2"/>
        <v>97.61</v>
      </c>
      <c r="K26" s="470">
        <f t="shared" si="2"/>
        <v>805.24</v>
      </c>
      <c r="L26" s="443">
        <f t="shared" si="2"/>
        <v>0.39</v>
      </c>
      <c r="M26" s="444">
        <f t="shared" si="2"/>
        <v>0.27</v>
      </c>
      <c r="N26" s="444">
        <f t="shared" si="2"/>
        <v>29.98</v>
      </c>
      <c r="O26" s="444">
        <f t="shared" si="2"/>
        <v>230</v>
      </c>
      <c r="P26" s="445">
        <f t="shared" si="2"/>
        <v>0.59000000000000008</v>
      </c>
      <c r="Q26" s="443">
        <f t="shared" si="2"/>
        <v>74.44</v>
      </c>
      <c r="R26" s="444">
        <f t="shared" si="2"/>
        <v>305.85000000000002</v>
      </c>
      <c r="S26" s="444">
        <f t="shared" si="2"/>
        <v>70.599999999999994</v>
      </c>
      <c r="T26" s="444">
        <f t="shared" si="2"/>
        <v>5.3900000000000006</v>
      </c>
      <c r="U26" s="444">
        <f t="shared" si="2"/>
        <v>707.98</v>
      </c>
      <c r="V26" s="444">
        <f t="shared" si="2"/>
        <v>4.9659999999999999E-3</v>
      </c>
      <c r="W26" s="444">
        <f t="shared" si="2"/>
        <v>1.5859999999999999E-2</v>
      </c>
      <c r="X26" s="445">
        <f t="shared" si="2"/>
        <v>7.33</v>
      </c>
    </row>
    <row r="27" spans="1:25" s="36" customFormat="1" ht="26.45" customHeight="1" x14ac:dyDescent="0.25">
      <c r="A27" s="105"/>
      <c r="B27" s="188" t="s">
        <v>145</v>
      </c>
      <c r="C27" s="463"/>
      <c r="D27" s="464"/>
      <c r="E27" s="179" t="s">
        <v>20</v>
      </c>
      <c r="F27" s="300">
        <f>F18+F19+F21+F22+F23+F24+F25</f>
        <v>944</v>
      </c>
      <c r="G27" s="300"/>
      <c r="H27" s="1011">
        <f t="shared" ref="H27:X27" si="3">H18+H19+H21+H22+H23+H24+H25</f>
        <v>53.37</v>
      </c>
      <c r="I27" s="1012">
        <f t="shared" si="3"/>
        <v>29.529999999999998</v>
      </c>
      <c r="J27" s="1013">
        <f t="shared" si="3"/>
        <v>109.47000000000001</v>
      </c>
      <c r="K27" s="471">
        <f t="shared" si="3"/>
        <v>915.06999999999994</v>
      </c>
      <c r="L27" s="1011">
        <f t="shared" si="3"/>
        <v>0.85000000000000009</v>
      </c>
      <c r="M27" s="1012">
        <f t="shared" si="3"/>
        <v>0.43000000000000005</v>
      </c>
      <c r="N27" s="1012">
        <f t="shared" si="3"/>
        <v>31</v>
      </c>
      <c r="O27" s="1012">
        <f t="shared" si="3"/>
        <v>210</v>
      </c>
      <c r="P27" s="1013">
        <f t="shared" si="3"/>
        <v>0.34</v>
      </c>
      <c r="Q27" s="1011">
        <f t="shared" si="3"/>
        <v>143.29999999999998</v>
      </c>
      <c r="R27" s="1012">
        <f t="shared" si="3"/>
        <v>551.18000000000006</v>
      </c>
      <c r="S27" s="1012">
        <f t="shared" si="3"/>
        <v>147.13</v>
      </c>
      <c r="T27" s="1012">
        <f t="shared" si="3"/>
        <v>12.060000000000002</v>
      </c>
      <c r="U27" s="1012">
        <f t="shared" si="3"/>
        <v>1394.2099999999998</v>
      </c>
      <c r="V27" s="1012">
        <f t="shared" si="3"/>
        <v>1.4966000000000002E-2</v>
      </c>
      <c r="W27" s="1012">
        <f t="shared" si="3"/>
        <v>1.8860000000000002E-2</v>
      </c>
      <c r="X27" s="1013">
        <f t="shared" si="3"/>
        <v>7.39</v>
      </c>
    </row>
    <row r="28" spans="1:25" s="36" customFormat="1" ht="26.45" customHeight="1" x14ac:dyDescent="0.25">
      <c r="A28" s="105"/>
      <c r="B28" s="187" t="s">
        <v>74</v>
      </c>
      <c r="C28" s="484"/>
      <c r="D28" s="578"/>
      <c r="E28" s="442" t="s">
        <v>21</v>
      </c>
      <c r="F28" s="450"/>
      <c r="G28" s="241"/>
      <c r="H28" s="207"/>
      <c r="I28" s="22"/>
      <c r="J28" s="61"/>
      <c r="K28" s="460">
        <f>K26/27.2</f>
        <v>29.604411764705883</v>
      </c>
      <c r="L28" s="207"/>
      <c r="M28" s="22"/>
      <c r="N28" s="22"/>
      <c r="O28" s="22"/>
      <c r="P28" s="61"/>
      <c r="Q28" s="207"/>
      <c r="R28" s="22"/>
      <c r="S28" s="22"/>
      <c r="T28" s="22"/>
      <c r="U28" s="22"/>
      <c r="V28" s="22"/>
      <c r="W28" s="22"/>
      <c r="X28" s="61"/>
    </row>
    <row r="29" spans="1:25" s="36" customFormat="1" ht="26.45" customHeight="1" thickBot="1" x14ac:dyDescent="0.3">
      <c r="A29" s="144"/>
      <c r="B29" s="188" t="s">
        <v>145</v>
      </c>
      <c r="C29" s="1014"/>
      <c r="D29" s="1015"/>
      <c r="E29" s="181" t="s">
        <v>21</v>
      </c>
      <c r="F29" s="1016"/>
      <c r="G29" s="1016"/>
      <c r="H29" s="315"/>
      <c r="I29" s="165"/>
      <c r="J29" s="166"/>
      <c r="K29" s="408">
        <f>K27/27.2</f>
        <v>33.642279411764704</v>
      </c>
      <c r="L29" s="315"/>
      <c r="M29" s="560"/>
      <c r="N29" s="165"/>
      <c r="O29" s="165"/>
      <c r="P29" s="166"/>
      <c r="Q29" s="315"/>
      <c r="R29" s="165"/>
      <c r="S29" s="165"/>
      <c r="T29" s="165"/>
      <c r="U29" s="165"/>
      <c r="V29" s="165"/>
      <c r="W29" s="165"/>
      <c r="X29" s="166"/>
    </row>
    <row r="30" spans="1:25" x14ac:dyDescent="0.25">
      <c r="A30" s="2"/>
      <c r="B30" s="4"/>
      <c r="C30" s="4"/>
      <c r="D30" s="2"/>
      <c r="E30" s="2"/>
      <c r="F30" s="2"/>
      <c r="G30" s="9"/>
      <c r="H30" s="10"/>
      <c r="I30" s="9"/>
      <c r="J30" s="2"/>
      <c r="K30" s="12"/>
      <c r="L30" s="2"/>
      <c r="M30" s="2"/>
      <c r="N30" s="2"/>
      <c r="O30" s="2"/>
    </row>
    <row r="31" spans="1:25" ht="18.75" x14ac:dyDescent="0.25">
      <c r="A31" s="626" t="s">
        <v>66</v>
      </c>
      <c r="B31" s="744"/>
      <c r="C31" s="627"/>
      <c r="D31" s="745"/>
      <c r="E31" s="25"/>
      <c r="F31" s="26"/>
      <c r="G31" s="11"/>
      <c r="H31" s="11"/>
      <c r="I31" s="11"/>
      <c r="J31" s="11"/>
    </row>
    <row r="32" spans="1:25" ht="18.75" x14ac:dyDescent="0.25">
      <c r="A32" s="629" t="s">
        <v>67</v>
      </c>
      <c r="B32" s="746"/>
      <c r="C32" s="500"/>
      <c r="D32" s="113"/>
      <c r="E32" s="25"/>
      <c r="F32" s="26"/>
      <c r="G32" s="11"/>
      <c r="H32" s="11"/>
      <c r="I32" s="11"/>
      <c r="J32" s="11"/>
    </row>
    <row r="34" spans="4:10" ht="18.75" x14ac:dyDescent="0.25">
      <c r="D34" s="11"/>
      <c r="E34" s="25"/>
      <c r="F34" s="26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  <row r="41" spans="4:10" x14ac:dyDescent="0.25">
      <c r="D41" s="11"/>
      <c r="E41" s="11"/>
      <c r="F41" s="11"/>
      <c r="G41" s="11"/>
      <c r="H41" s="11"/>
      <c r="I41" s="11"/>
      <c r="J41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7"/>
  <sheetViews>
    <sheetView topLeftCell="E4" zoomScale="80" zoomScaleNormal="80" workbookViewId="0">
      <selection activeCell="I18" sqref="I18"/>
    </sheetView>
  </sheetViews>
  <sheetFormatPr defaultRowHeight="15" x14ac:dyDescent="0.25"/>
  <cols>
    <col min="1" max="1" width="19.7109375" customWidth="1"/>
    <col min="2" max="2" width="17" style="887" customWidth="1"/>
    <col min="3" max="3" width="16.140625" style="5" customWidth="1"/>
    <col min="4" max="4" width="22.2851562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3" width="11.28515625" customWidth="1"/>
    <col min="22" max="23" width="11.140625" bestFit="1" customWidth="1"/>
  </cols>
  <sheetData>
    <row r="2" spans="1:24" ht="23.25" x14ac:dyDescent="0.35">
      <c r="A2" s="6" t="s">
        <v>1</v>
      </c>
      <c r="B2" s="877"/>
      <c r="C2" s="7"/>
      <c r="D2" s="6" t="s">
        <v>3</v>
      </c>
      <c r="E2" s="6"/>
      <c r="F2" s="8" t="s">
        <v>2</v>
      </c>
      <c r="G2" s="116">
        <v>21</v>
      </c>
      <c r="H2" s="6"/>
      <c r="K2" s="8"/>
      <c r="L2" s="7"/>
      <c r="M2" s="7"/>
      <c r="N2" s="1"/>
      <c r="O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24" s="16" customFormat="1" ht="21.75" customHeight="1" thickBot="1" x14ac:dyDescent="0.3">
      <c r="A4" s="139"/>
      <c r="B4" s="879"/>
      <c r="C4" s="741" t="s">
        <v>39</v>
      </c>
      <c r="D4" s="256"/>
      <c r="E4" s="671"/>
      <c r="F4" s="738"/>
      <c r="G4" s="741"/>
      <c r="H4" s="846" t="s">
        <v>22</v>
      </c>
      <c r="I4" s="847"/>
      <c r="J4" s="848"/>
      <c r="K4" s="695" t="s">
        <v>23</v>
      </c>
      <c r="L4" s="1061" t="s">
        <v>24</v>
      </c>
      <c r="M4" s="1062"/>
      <c r="N4" s="1069"/>
      <c r="O4" s="1069"/>
      <c r="P4" s="1070"/>
      <c r="Q4" s="1061" t="s">
        <v>25</v>
      </c>
      <c r="R4" s="1062"/>
      <c r="S4" s="1062"/>
      <c r="T4" s="1062"/>
      <c r="U4" s="1062"/>
      <c r="V4" s="1062"/>
      <c r="W4" s="1062"/>
      <c r="X4" s="1063"/>
    </row>
    <row r="5" spans="1:24" s="16" customFormat="1" ht="46.5" thickBot="1" x14ac:dyDescent="0.3">
      <c r="A5" s="140" t="s">
        <v>0</v>
      </c>
      <c r="B5" s="882"/>
      <c r="C5" s="103" t="s">
        <v>40</v>
      </c>
      <c r="D5" s="696" t="s">
        <v>41</v>
      </c>
      <c r="E5" s="103" t="s">
        <v>38</v>
      </c>
      <c r="F5" s="124" t="s">
        <v>26</v>
      </c>
      <c r="G5" s="103" t="s">
        <v>37</v>
      </c>
      <c r="H5" s="569" t="s">
        <v>27</v>
      </c>
      <c r="I5" s="568" t="s">
        <v>28</v>
      </c>
      <c r="J5" s="736" t="s">
        <v>29</v>
      </c>
      <c r="K5" s="697" t="s">
        <v>30</v>
      </c>
      <c r="L5" s="558" t="s">
        <v>31</v>
      </c>
      <c r="M5" s="124" t="s">
        <v>129</v>
      </c>
      <c r="N5" s="568" t="s">
        <v>32</v>
      </c>
      <c r="O5" s="907" t="s">
        <v>131</v>
      </c>
      <c r="P5" s="568" t="s">
        <v>130</v>
      </c>
      <c r="Q5" s="97" t="s">
        <v>33</v>
      </c>
      <c r="R5" s="568" t="s">
        <v>34</v>
      </c>
      <c r="S5" s="97" t="s">
        <v>35</v>
      </c>
      <c r="T5" s="568" t="s">
        <v>36</v>
      </c>
      <c r="U5" s="68" t="s">
        <v>125</v>
      </c>
      <c r="V5" s="558" t="s">
        <v>126</v>
      </c>
      <c r="W5" s="558" t="s">
        <v>127</v>
      </c>
      <c r="X5" s="103" t="s">
        <v>128</v>
      </c>
    </row>
    <row r="6" spans="1:24" s="16" customFormat="1" ht="37.5" customHeight="1" x14ac:dyDescent="0.25">
      <c r="A6" s="143" t="s">
        <v>6</v>
      </c>
      <c r="B6" s="136"/>
      <c r="C6" s="795" t="s">
        <v>109</v>
      </c>
      <c r="D6" s="676" t="s">
        <v>19</v>
      </c>
      <c r="E6" s="372" t="s">
        <v>44</v>
      </c>
      <c r="F6" s="472">
        <v>17</v>
      </c>
      <c r="G6" s="423"/>
      <c r="H6" s="271">
        <v>2.48</v>
      </c>
      <c r="I6" s="39">
        <v>3.96</v>
      </c>
      <c r="J6" s="40">
        <v>0.68</v>
      </c>
      <c r="K6" s="324">
        <v>48.11</v>
      </c>
      <c r="L6" s="271">
        <v>0.01</v>
      </c>
      <c r="M6" s="38">
        <v>0.06</v>
      </c>
      <c r="N6" s="39">
        <v>0.12</v>
      </c>
      <c r="O6" s="39">
        <v>30</v>
      </c>
      <c r="P6" s="42">
        <v>0.11</v>
      </c>
      <c r="Q6" s="271">
        <v>107.1</v>
      </c>
      <c r="R6" s="39">
        <v>119</v>
      </c>
      <c r="S6" s="39">
        <v>5.0999999999999996</v>
      </c>
      <c r="T6" s="39">
        <v>0.15</v>
      </c>
      <c r="U6" s="39">
        <v>32.64</v>
      </c>
      <c r="V6" s="39">
        <v>0</v>
      </c>
      <c r="W6" s="39">
        <v>2E-3</v>
      </c>
      <c r="X6" s="40">
        <v>0.01</v>
      </c>
    </row>
    <row r="7" spans="1:24" s="16" customFormat="1" ht="37.5" customHeight="1" x14ac:dyDescent="0.25">
      <c r="A7" s="104"/>
      <c r="B7" s="131"/>
      <c r="C7" s="621">
        <v>25</v>
      </c>
      <c r="D7" s="796" t="s">
        <v>19</v>
      </c>
      <c r="E7" s="609" t="s">
        <v>50</v>
      </c>
      <c r="F7" s="949">
        <v>150</v>
      </c>
      <c r="G7" s="224"/>
      <c r="H7" s="46">
        <v>0.6</v>
      </c>
      <c r="I7" s="37">
        <v>0.45</v>
      </c>
      <c r="J7" s="47">
        <v>15.45</v>
      </c>
      <c r="K7" s="950">
        <v>70.5</v>
      </c>
      <c r="L7" s="262">
        <v>0.03</v>
      </c>
      <c r="M7" s="37">
        <v>0.05</v>
      </c>
      <c r="N7" s="37">
        <v>7.5</v>
      </c>
      <c r="O7" s="37">
        <v>0</v>
      </c>
      <c r="P7" s="47">
        <v>0</v>
      </c>
      <c r="Q7" s="262">
        <v>28.5</v>
      </c>
      <c r="R7" s="37">
        <v>24</v>
      </c>
      <c r="S7" s="37">
        <v>18</v>
      </c>
      <c r="T7" s="37">
        <v>0</v>
      </c>
      <c r="U7" s="37">
        <v>232.5</v>
      </c>
      <c r="V7" s="37">
        <v>1E-3</v>
      </c>
      <c r="W7" s="37">
        <v>0</v>
      </c>
      <c r="X7" s="566">
        <v>0.01</v>
      </c>
    </row>
    <row r="8" spans="1:24" s="16" customFormat="1" ht="37.5" customHeight="1" x14ac:dyDescent="0.25">
      <c r="A8" s="104"/>
      <c r="B8" s="131"/>
      <c r="C8" s="145">
        <v>319</v>
      </c>
      <c r="D8" s="147" t="s">
        <v>4</v>
      </c>
      <c r="E8" s="373" t="s">
        <v>200</v>
      </c>
      <c r="F8" s="202">
        <v>200</v>
      </c>
      <c r="G8" s="172"/>
      <c r="H8" s="245">
        <v>28.66</v>
      </c>
      <c r="I8" s="15">
        <v>18.149999999999999</v>
      </c>
      <c r="J8" s="41">
        <v>41.4</v>
      </c>
      <c r="K8" s="260">
        <v>444.15</v>
      </c>
      <c r="L8" s="245">
        <v>7.0000000000000007E-2</v>
      </c>
      <c r="M8" s="17">
        <v>0.34</v>
      </c>
      <c r="N8" s="15">
        <v>0.69</v>
      </c>
      <c r="O8" s="15">
        <v>90</v>
      </c>
      <c r="P8" s="18">
        <v>0.44</v>
      </c>
      <c r="Q8" s="245">
        <v>215.96</v>
      </c>
      <c r="R8" s="15">
        <v>294.95999999999998</v>
      </c>
      <c r="S8" s="15">
        <v>33.799999999999997</v>
      </c>
      <c r="T8" s="15">
        <v>1.07</v>
      </c>
      <c r="U8" s="15">
        <v>171.3</v>
      </c>
      <c r="V8" s="15">
        <v>1.197E-2</v>
      </c>
      <c r="W8" s="15">
        <v>3.6600000000000001E-2</v>
      </c>
      <c r="X8" s="41">
        <v>0.04</v>
      </c>
    </row>
    <row r="9" spans="1:24" s="16" customFormat="1" ht="37.5" customHeight="1" x14ac:dyDescent="0.25">
      <c r="A9" s="104"/>
      <c r="B9" s="131"/>
      <c r="C9" s="145">
        <v>113</v>
      </c>
      <c r="D9" s="147" t="s">
        <v>5</v>
      </c>
      <c r="E9" s="184" t="s">
        <v>11</v>
      </c>
      <c r="F9" s="131">
        <v>200</v>
      </c>
      <c r="G9" s="259"/>
      <c r="H9" s="245">
        <v>0.04</v>
      </c>
      <c r="I9" s="15">
        <v>0</v>
      </c>
      <c r="J9" s="41">
        <v>7.4</v>
      </c>
      <c r="K9" s="261">
        <v>30.26</v>
      </c>
      <c r="L9" s="245">
        <v>0</v>
      </c>
      <c r="M9" s="17">
        <v>0</v>
      </c>
      <c r="N9" s="15">
        <v>0.8</v>
      </c>
      <c r="O9" s="15">
        <v>0</v>
      </c>
      <c r="P9" s="41">
        <v>0</v>
      </c>
      <c r="Q9" s="245">
        <v>2.02</v>
      </c>
      <c r="R9" s="15">
        <v>0.99</v>
      </c>
      <c r="S9" s="15">
        <v>0.55000000000000004</v>
      </c>
      <c r="T9" s="15">
        <v>0.05</v>
      </c>
      <c r="U9" s="15">
        <v>7.05</v>
      </c>
      <c r="V9" s="15">
        <v>0</v>
      </c>
      <c r="W9" s="15">
        <v>0</v>
      </c>
      <c r="X9" s="41">
        <v>0</v>
      </c>
    </row>
    <row r="10" spans="1:24" s="16" customFormat="1" ht="37.5" customHeight="1" x14ac:dyDescent="0.25">
      <c r="A10" s="104"/>
      <c r="B10" s="131"/>
      <c r="C10" s="652">
        <v>121</v>
      </c>
      <c r="D10" s="147" t="s">
        <v>14</v>
      </c>
      <c r="E10" s="223" t="s">
        <v>51</v>
      </c>
      <c r="F10" s="202">
        <v>20</v>
      </c>
      <c r="G10" s="172"/>
      <c r="H10" s="245">
        <v>1.5</v>
      </c>
      <c r="I10" s="15">
        <v>0.57999999999999996</v>
      </c>
      <c r="J10" s="41">
        <v>9.9600000000000009</v>
      </c>
      <c r="K10" s="260">
        <v>52.4</v>
      </c>
      <c r="L10" s="245">
        <v>0.02</v>
      </c>
      <c r="M10" s="17">
        <v>0.01</v>
      </c>
      <c r="N10" s="15">
        <v>0</v>
      </c>
      <c r="O10" s="15">
        <v>0</v>
      </c>
      <c r="P10" s="18">
        <v>0</v>
      </c>
      <c r="Q10" s="245">
        <v>3.8</v>
      </c>
      <c r="R10" s="15">
        <v>13</v>
      </c>
      <c r="S10" s="15">
        <v>2.6</v>
      </c>
      <c r="T10" s="15">
        <v>0.24</v>
      </c>
      <c r="U10" s="15">
        <v>18.399999999999999</v>
      </c>
      <c r="V10" s="15">
        <v>0</v>
      </c>
      <c r="W10" s="15">
        <v>0</v>
      </c>
      <c r="X10" s="41">
        <v>0</v>
      </c>
    </row>
    <row r="11" spans="1:24" s="16" customFormat="1" ht="37.5" customHeight="1" x14ac:dyDescent="0.25">
      <c r="A11" s="104"/>
      <c r="B11" s="131"/>
      <c r="C11" s="145"/>
      <c r="D11" s="147"/>
      <c r="E11" s="312" t="s">
        <v>20</v>
      </c>
      <c r="F11" s="390">
        <f>SUM(F6:F10)</f>
        <v>587</v>
      </c>
      <c r="G11" s="172"/>
      <c r="H11" s="245">
        <f t="shared" ref="H11:X11" si="0">SUM(H6:H10)</f>
        <v>33.28</v>
      </c>
      <c r="I11" s="15">
        <f t="shared" si="0"/>
        <v>23.139999999999997</v>
      </c>
      <c r="J11" s="41">
        <f t="shared" si="0"/>
        <v>74.890000000000015</v>
      </c>
      <c r="K11" s="369">
        <f t="shared" si="0"/>
        <v>645.41999999999996</v>
      </c>
      <c r="L11" s="245">
        <f t="shared" si="0"/>
        <v>0.13</v>
      </c>
      <c r="M11" s="15">
        <f t="shared" si="0"/>
        <v>0.46</v>
      </c>
      <c r="N11" s="15">
        <f t="shared" si="0"/>
        <v>9.1100000000000012</v>
      </c>
      <c r="O11" s="15">
        <f t="shared" si="0"/>
        <v>120</v>
      </c>
      <c r="P11" s="41">
        <f t="shared" si="0"/>
        <v>0.55000000000000004</v>
      </c>
      <c r="Q11" s="17">
        <f t="shared" si="0"/>
        <v>357.38</v>
      </c>
      <c r="R11" s="15">
        <f t="shared" si="0"/>
        <v>451.95</v>
      </c>
      <c r="S11" s="15">
        <f t="shared" si="0"/>
        <v>60.05</v>
      </c>
      <c r="T11" s="15">
        <f t="shared" si="0"/>
        <v>1.51</v>
      </c>
      <c r="U11" s="15">
        <f t="shared" si="0"/>
        <v>461.89</v>
      </c>
      <c r="V11" s="15">
        <f t="shared" si="0"/>
        <v>1.2969999999999999E-2</v>
      </c>
      <c r="W11" s="15">
        <f t="shared" si="0"/>
        <v>3.8600000000000002E-2</v>
      </c>
      <c r="X11" s="41">
        <f t="shared" si="0"/>
        <v>0.06</v>
      </c>
    </row>
    <row r="12" spans="1:24" s="16" customFormat="1" ht="37.5" customHeight="1" thickBot="1" x14ac:dyDescent="0.3">
      <c r="A12" s="333"/>
      <c r="B12" s="883"/>
      <c r="C12" s="868"/>
      <c r="D12" s="700"/>
      <c r="E12" s="361" t="s">
        <v>21</v>
      </c>
      <c r="F12" s="473"/>
      <c r="G12" s="809"/>
      <c r="H12" s="363"/>
      <c r="I12" s="70"/>
      <c r="J12" s="71"/>
      <c r="K12" s="951">
        <f>K11/27.2</f>
        <v>23.728676470588233</v>
      </c>
      <c r="L12" s="952"/>
      <c r="M12" s="70"/>
      <c r="N12" s="70"/>
      <c r="O12" s="70"/>
      <c r="P12" s="71"/>
      <c r="Q12" s="952"/>
      <c r="R12" s="70"/>
      <c r="S12" s="70"/>
      <c r="T12" s="70"/>
      <c r="U12" s="70"/>
      <c r="V12" s="70"/>
      <c r="W12" s="70"/>
      <c r="X12" s="71"/>
    </row>
    <row r="13" spans="1:24" s="16" customFormat="1" ht="37.5" customHeight="1" x14ac:dyDescent="0.25">
      <c r="A13" s="143" t="s">
        <v>7</v>
      </c>
      <c r="B13" s="136"/>
      <c r="C13" s="542">
        <v>24</v>
      </c>
      <c r="D13" s="776" t="s">
        <v>19</v>
      </c>
      <c r="E13" s="667" t="s">
        <v>113</v>
      </c>
      <c r="F13" s="783">
        <v>150</v>
      </c>
      <c r="G13" s="287"/>
      <c r="H13" s="38">
        <v>0.6</v>
      </c>
      <c r="I13" s="39">
        <v>0.6</v>
      </c>
      <c r="J13" s="42">
        <v>14.7</v>
      </c>
      <c r="K13" s="197">
        <v>70.5</v>
      </c>
      <c r="L13" s="38">
        <v>0.05</v>
      </c>
      <c r="M13" s="38">
        <v>0.03</v>
      </c>
      <c r="N13" s="39">
        <v>15</v>
      </c>
      <c r="O13" s="39">
        <v>0</v>
      </c>
      <c r="P13" s="42">
        <v>0</v>
      </c>
      <c r="Q13" s="271">
        <v>24</v>
      </c>
      <c r="R13" s="39">
        <v>16.5</v>
      </c>
      <c r="S13" s="39">
        <v>13.5</v>
      </c>
      <c r="T13" s="39">
        <v>3.3</v>
      </c>
      <c r="U13" s="39">
        <v>417</v>
      </c>
      <c r="V13" s="39">
        <v>3.0000000000000001E-3</v>
      </c>
      <c r="W13" s="39">
        <v>0</v>
      </c>
      <c r="X13" s="40">
        <v>0.01</v>
      </c>
    </row>
    <row r="14" spans="1:24" s="16" customFormat="1" ht="37.5" customHeight="1" x14ac:dyDescent="0.25">
      <c r="A14" s="104"/>
      <c r="B14" s="131"/>
      <c r="C14" s="145">
        <v>237</v>
      </c>
      <c r="D14" s="184" t="s">
        <v>9</v>
      </c>
      <c r="E14" s="474" t="s">
        <v>124</v>
      </c>
      <c r="F14" s="202">
        <v>250</v>
      </c>
      <c r="G14" s="147"/>
      <c r="H14" s="17">
        <v>2.12</v>
      </c>
      <c r="I14" s="15">
        <v>3.47</v>
      </c>
      <c r="J14" s="18">
        <v>8.9700000000000006</v>
      </c>
      <c r="K14" s="195">
        <v>76.8</v>
      </c>
      <c r="L14" s="17">
        <v>0.05</v>
      </c>
      <c r="M14" s="17">
        <v>0.05</v>
      </c>
      <c r="N14" s="15">
        <v>12.61</v>
      </c>
      <c r="O14" s="15">
        <v>130</v>
      </c>
      <c r="P14" s="18">
        <v>0.03</v>
      </c>
      <c r="Q14" s="245">
        <v>43.3</v>
      </c>
      <c r="R14" s="15">
        <v>48.09</v>
      </c>
      <c r="S14" s="15">
        <v>20.54</v>
      </c>
      <c r="T14" s="15">
        <v>0.77</v>
      </c>
      <c r="U14" s="15">
        <v>336.1</v>
      </c>
      <c r="V14" s="15">
        <v>5.0000000000000001E-3</v>
      </c>
      <c r="W14" s="15">
        <v>0</v>
      </c>
      <c r="X14" s="41">
        <v>0.02</v>
      </c>
    </row>
    <row r="15" spans="1:24" s="16" customFormat="1" ht="37.5" customHeight="1" x14ac:dyDescent="0.25">
      <c r="A15" s="106"/>
      <c r="B15" s="187" t="s">
        <v>74</v>
      </c>
      <c r="C15" s="637">
        <v>329</v>
      </c>
      <c r="D15" s="522" t="s">
        <v>10</v>
      </c>
      <c r="E15" s="480" t="s">
        <v>199</v>
      </c>
      <c r="F15" s="810">
        <v>100</v>
      </c>
      <c r="G15" s="522"/>
      <c r="H15" s="58">
        <v>14.3</v>
      </c>
      <c r="I15" s="59">
        <v>12.89</v>
      </c>
      <c r="J15" s="481">
        <v>6.65</v>
      </c>
      <c r="K15" s="902">
        <v>200.23</v>
      </c>
      <c r="L15" s="58">
        <v>7.0000000000000007E-2</v>
      </c>
      <c r="M15" s="58">
        <v>0.1</v>
      </c>
      <c r="N15" s="59">
        <v>1.34</v>
      </c>
      <c r="O15" s="59">
        <v>40</v>
      </c>
      <c r="P15" s="481">
        <v>0.03</v>
      </c>
      <c r="Q15" s="313">
        <v>16</v>
      </c>
      <c r="R15" s="59">
        <v>127.83</v>
      </c>
      <c r="S15" s="59">
        <v>19.73</v>
      </c>
      <c r="T15" s="59">
        <v>1.1200000000000001</v>
      </c>
      <c r="U15" s="59">
        <v>191.13</v>
      </c>
      <c r="V15" s="59">
        <v>3.0000000000000001E-3</v>
      </c>
      <c r="W15" s="59">
        <v>2E-3</v>
      </c>
      <c r="X15" s="60">
        <v>0.09</v>
      </c>
    </row>
    <row r="16" spans="1:24" s="16" customFormat="1" ht="37.5" customHeight="1" x14ac:dyDescent="0.25">
      <c r="A16" s="106"/>
      <c r="B16" s="188" t="s">
        <v>76</v>
      </c>
      <c r="C16" s="163">
        <v>150</v>
      </c>
      <c r="D16" s="797" t="s">
        <v>10</v>
      </c>
      <c r="E16" s="580" t="s">
        <v>155</v>
      </c>
      <c r="F16" s="610">
        <v>100</v>
      </c>
      <c r="G16" s="518"/>
      <c r="H16" s="64">
        <v>23.92</v>
      </c>
      <c r="I16" s="65">
        <v>21.75</v>
      </c>
      <c r="J16" s="482">
        <v>2.73</v>
      </c>
      <c r="K16" s="548">
        <v>300.86</v>
      </c>
      <c r="L16" s="64">
        <v>0.1</v>
      </c>
      <c r="M16" s="64">
        <v>0.18</v>
      </c>
      <c r="N16" s="65">
        <v>8.51</v>
      </c>
      <c r="O16" s="65">
        <v>80</v>
      </c>
      <c r="P16" s="482">
        <v>0.05</v>
      </c>
      <c r="Q16" s="247">
        <v>29.43</v>
      </c>
      <c r="R16" s="65">
        <v>198.56</v>
      </c>
      <c r="S16" s="65">
        <v>27.59</v>
      </c>
      <c r="T16" s="65">
        <v>1.87</v>
      </c>
      <c r="U16" s="65">
        <v>328.43</v>
      </c>
      <c r="V16" s="65">
        <v>5.0000000000000001E-3</v>
      </c>
      <c r="W16" s="65">
        <v>0</v>
      </c>
      <c r="X16" s="109">
        <v>0.64</v>
      </c>
    </row>
    <row r="17" spans="1:24" s="16" customFormat="1" ht="37.5" customHeight="1" x14ac:dyDescent="0.25">
      <c r="A17" s="106"/>
      <c r="B17" s="370" t="s">
        <v>74</v>
      </c>
      <c r="C17" s="637">
        <v>50</v>
      </c>
      <c r="D17" s="510" t="s">
        <v>64</v>
      </c>
      <c r="E17" s="526" t="s">
        <v>97</v>
      </c>
      <c r="F17" s="810">
        <v>180</v>
      </c>
      <c r="G17" s="522"/>
      <c r="H17" s="441">
        <v>3.94</v>
      </c>
      <c r="I17" s="438">
        <v>9.3699999999999992</v>
      </c>
      <c r="J17" s="503">
        <v>25.88</v>
      </c>
      <c r="K17" s="386">
        <v>204.26</v>
      </c>
      <c r="L17" s="441">
        <v>0.15</v>
      </c>
      <c r="M17" s="441">
        <v>0.14000000000000001</v>
      </c>
      <c r="N17" s="438">
        <v>13.39</v>
      </c>
      <c r="O17" s="438">
        <v>60</v>
      </c>
      <c r="P17" s="503">
        <v>0.18</v>
      </c>
      <c r="Q17" s="437">
        <v>47.81</v>
      </c>
      <c r="R17" s="438">
        <v>108.62</v>
      </c>
      <c r="S17" s="438">
        <v>36.590000000000003</v>
      </c>
      <c r="T17" s="438">
        <v>1.35</v>
      </c>
      <c r="U17" s="438">
        <v>816.43</v>
      </c>
      <c r="V17" s="438">
        <v>8.9999999999999993E-3</v>
      </c>
      <c r="W17" s="438">
        <v>1E-3</v>
      </c>
      <c r="X17" s="439">
        <v>0.05</v>
      </c>
    </row>
    <row r="18" spans="1:24" s="16" customFormat="1" ht="37.5" customHeight="1" x14ac:dyDescent="0.25">
      <c r="A18" s="106"/>
      <c r="B18" s="411" t="s">
        <v>76</v>
      </c>
      <c r="C18" s="163">
        <v>51</v>
      </c>
      <c r="D18" s="506" t="s">
        <v>64</v>
      </c>
      <c r="E18" s="579" t="s">
        <v>92</v>
      </c>
      <c r="F18" s="610">
        <v>180</v>
      </c>
      <c r="G18" s="518"/>
      <c r="H18" s="248">
        <v>3.96</v>
      </c>
      <c r="I18" s="56">
        <v>4.68</v>
      </c>
      <c r="J18" s="57">
        <v>30.78</v>
      </c>
      <c r="K18" s="249">
        <v>181.62</v>
      </c>
      <c r="L18" s="248">
        <v>0.18</v>
      </c>
      <c r="M18" s="248">
        <v>0.11</v>
      </c>
      <c r="N18" s="56">
        <v>25.2</v>
      </c>
      <c r="O18" s="56">
        <v>0</v>
      </c>
      <c r="P18" s="57">
        <v>0</v>
      </c>
      <c r="Q18" s="354">
        <v>16.809999999999999</v>
      </c>
      <c r="R18" s="56">
        <v>94.36</v>
      </c>
      <c r="S18" s="56">
        <v>35.24</v>
      </c>
      <c r="T18" s="56">
        <v>1.58</v>
      </c>
      <c r="U18" s="56">
        <v>971.28</v>
      </c>
      <c r="V18" s="56">
        <v>8.9999999999999993E-3</v>
      </c>
      <c r="W18" s="56">
        <v>6.9999999999999999E-4</v>
      </c>
      <c r="X18" s="73">
        <v>5.3999999999999999E-2</v>
      </c>
    </row>
    <row r="19" spans="1:24" s="16" customFormat="1" ht="37.5" customHeight="1" x14ac:dyDescent="0.25">
      <c r="A19" s="106"/>
      <c r="B19" s="378"/>
      <c r="C19" s="146">
        <v>107</v>
      </c>
      <c r="D19" s="216" t="s">
        <v>18</v>
      </c>
      <c r="E19" s="475" t="s">
        <v>106</v>
      </c>
      <c r="F19" s="433">
        <v>200</v>
      </c>
      <c r="G19" s="148"/>
      <c r="H19" s="19">
        <v>0.6</v>
      </c>
      <c r="I19" s="20">
        <v>0</v>
      </c>
      <c r="J19" s="21">
        <v>33</v>
      </c>
      <c r="K19" s="198">
        <v>136</v>
      </c>
      <c r="L19" s="19">
        <v>0.04</v>
      </c>
      <c r="M19" s="19">
        <v>0.08</v>
      </c>
      <c r="N19" s="20">
        <v>12</v>
      </c>
      <c r="O19" s="20">
        <v>20</v>
      </c>
      <c r="P19" s="21">
        <v>0</v>
      </c>
      <c r="Q19" s="278">
        <v>10</v>
      </c>
      <c r="R19" s="20">
        <v>30</v>
      </c>
      <c r="S19" s="20">
        <v>24</v>
      </c>
      <c r="T19" s="20">
        <v>0.4</v>
      </c>
      <c r="U19" s="20">
        <v>304</v>
      </c>
      <c r="V19" s="20">
        <v>0</v>
      </c>
      <c r="W19" s="20">
        <v>0</v>
      </c>
      <c r="X19" s="45">
        <v>0</v>
      </c>
    </row>
    <row r="20" spans="1:24" s="16" customFormat="1" ht="37.5" customHeight="1" x14ac:dyDescent="0.25">
      <c r="A20" s="106"/>
      <c r="B20" s="378"/>
      <c r="C20" s="785">
        <v>119</v>
      </c>
      <c r="D20" s="216" t="s">
        <v>14</v>
      </c>
      <c r="E20" s="426" t="s">
        <v>55</v>
      </c>
      <c r="F20" s="131">
        <v>45</v>
      </c>
      <c r="G20" s="131"/>
      <c r="H20" s="17">
        <v>3.42</v>
      </c>
      <c r="I20" s="15">
        <v>0.36</v>
      </c>
      <c r="J20" s="18">
        <v>22.14</v>
      </c>
      <c r="K20" s="195">
        <v>105.75</v>
      </c>
      <c r="L20" s="17">
        <v>0.05</v>
      </c>
      <c r="M20" s="17">
        <v>0.01</v>
      </c>
      <c r="N20" s="15">
        <v>0</v>
      </c>
      <c r="O20" s="15">
        <v>0</v>
      </c>
      <c r="P20" s="18">
        <v>0</v>
      </c>
      <c r="Q20" s="245">
        <v>9</v>
      </c>
      <c r="R20" s="15">
        <v>29.25</v>
      </c>
      <c r="S20" s="15">
        <v>6.3</v>
      </c>
      <c r="T20" s="15">
        <v>0.5</v>
      </c>
      <c r="U20" s="15">
        <v>41.85</v>
      </c>
      <c r="V20" s="15">
        <v>1E-3</v>
      </c>
      <c r="W20" s="15">
        <v>3.0000000000000001E-3</v>
      </c>
      <c r="X20" s="43">
        <v>6.53</v>
      </c>
    </row>
    <row r="21" spans="1:24" s="16" customFormat="1" ht="37.5" customHeight="1" x14ac:dyDescent="0.25">
      <c r="A21" s="106"/>
      <c r="B21" s="378"/>
      <c r="C21" s="146">
        <v>120</v>
      </c>
      <c r="D21" s="216" t="s">
        <v>15</v>
      </c>
      <c r="E21" s="426" t="s">
        <v>47</v>
      </c>
      <c r="F21" s="131">
        <v>30</v>
      </c>
      <c r="G21" s="131"/>
      <c r="H21" s="17">
        <v>1.98</v>
      </c>
      <c r="I21" s="15">
        <v>0.36</v>
      </c>
      <c r="J21" s="18">
        <v>12.06</v>
      </c>
      <c r="K21" s="195">
        <v>59.4</v>
      </c>
      <c r="L21" s="17">
        <v>0.05</v>
      </c>
      <c r="M21" s="15">
        <v>0.02</v>
      </c>
      <c r="N21" s="15">
        <v>0</v>
      </c>
      <c r="O21" s="15">
        <v>0</v>
      </c>
      <c r="P21" s="18">
        <v>0</v>
      </c>
      <c r="Q21" s="245">
        <v>8.6999999999999993</v>
      </c>
      <c r="R21" s="15">
        <v>45</v>
      </c>
      <c r="S21" s="15">
        <v>14.1</v>
      </c>
      <c r="T21" s="15">
        <v>1.17</v>
      </c>
      <c r="U21" s="15">
        <v>70.5</v>
      </c>
      <c r="V21" s="15">
        <v>1E-3</v>
      </c>
      <c r="W21" s="15">
        <v>2E-3</v>
      </c>
      <c r="X21" s="41">
        <v>0.01</v>
      </c>
    </row>
    <row r="22" spans="1:24" s="16" customFormat="1" ht="37.5" customHeight="1" x14ac:dyDescent="0.25">
      <c r="A22" s="106"/>
      <c r="B22" s="370" t="s">
        <v>74</v>
      </c>
      <c r="C22" s="853"/>
      <c r="D22" s="812"/>
      <c r="E22" s="495" t="s">
        <v>20</v>
      </c>
      <c r="F22" s="302">
        <f>F13+F14+F15+F17+F19+F20+F21</f>
        <v>955</v>
      </c>
      <c r="G22" s="301"/>
      <c r="H22" s="446">
        <f t="shared" ref="H22:X22" si="1">H13+H14+H15+H17+H19+H20+H21</f>
        <v>26.960000000000004</v>
      </c>
      <c r="I22" s="444">
        <f t="shared" si="1"/>
        <v>27.049999999999997</v>
      </c>
      <c r="J22" s="530">
        <f t="shared" si="1"/>
        <v>123.4</v>
      </c>
      <c r="K22" s="301">
        <f t="shared" si="1"/>
        <v>852.93999999999994</v>
      </c>
      <c r="L22" s="446">
        <f t="shared" si="1"/>
        <v>0.45999999999999996</v>
      </c>
      <c r="M22" s="444">
        <f t="shared" si="1"/>
        <v>0.43000000000000005</v>
      </c>
      <c r="N22" s="444">
        <f t="shared" si="1"/>
        <v>54.34</v>
      </c>
      <c r="O22" s="444">
        <f t="shared" si="1"/>
        <v>250</v>
      </c>
      <c r="P22" s="530">
        <f t="shared" si="1"/>
        <v>0.24</v>
      </c>
      <c r="Q22" s="443">
        <f t="shared" si="1"/>
        <v>158.81</v>
      </c>
      <c r="R22" s="444">
        <f t="shared" si="1"/>
        <v>405.29</v>
      </c>
      <c r="S22" s="444">
        <f t="shared" si="1"/>
        <v>134.76</v>
      </c>
      <c r="T22" s="444">
        <f t="shared" si="1"/>
        <v>8.6100000000000012</v>
      </c>
      <c r="U22" s="444">
        <f t="shared" si="1"/>
        <v>2177.0099999999998</v>
      </c>
      <c r="V22" s="444">
        <f t="shared" si="1"/>
        <v>2.1999999999999999E-2</v>
      </c>
      <c r="W22" s="444">
        <f t="shared" si="1"/>
        <v>8.0000000000000002E-3</v>
      </c>
      <c r="X22" s="445">
        <f t="shared" si="1"/>
        <v>6.71</v>
      </c>
    </row>
    <row r="23" spans="1:24" s="16" customFormat="1" ht="37.5" customHeight="1" x14ac:dyDescent="0.25">
      <c r="A23" s="106"/>
      <c r="B23" s="411" t="s">
        <v>76</v>
      </c>
      <c r="C23" s="855"/>
      <c r="D23" s="813"/>
      <c r="E23" s="496" t="s">
        <v>20</v>
      </c>
      <c r="F23" s="303">
        <f>F13+F14+F16+F18+F19+F20+F21</f>
        <v>955</v>
      </c>
      <c r="G23" s="299"/>
      <c r="H23" s="1017">
        <f t="shared" ref="H23:X23" si="2">H13+H14+H16+H18+H19+H20+H21</f>
        <v>36.6</v>
      </c>
      <c r="I23" s="1012">
        <f t="shared" si="2"/>
        <v>31.22</v>
      </c>
      <c r="J23" s="1018">
        <f t="shared" si="2"/>
        <v>124.38000000000001</v>
      </c>
      <c r="K23" s="299">
        <f t="shared" si="2"/>
        <v>930.93</v>
      </c>
      <c r="L23" s="1017">
        <f t="shared" si="2"/>
        <v>0.52</v>
      </c>
      <c r="M23" s="1012">
        <f t="shared" si="2"/>
        <v>0.48000000000000004</v>
      </c>
      <c r="N23" s="1012">
        <f t="shared" si="2"/>
        <v>73.319999999999993</v>
      </c>
      <c r="O23" s="1012">
        <f t="shared" si="2"/>
        <v>230</v>
      </c>
      <c r="P23" s="1018">
        <f t="shared" si="2"/>
        <v>0.08</v>
      </c>
      <c r="Q23" s="1011">
        <f t="shared" si="2"/>
        <v>141.23999999999998</v>
      </c>
      <c r="R23" s="1012">
        <f t="shared" si="2"/>
        <v>461.76</v>
      </c>
      <c r="S23" s="1012">
        <f t="shared" si="2"/>
        <v>141.27000000000001</v>
      </c>
      <c r="T23" s="1012">
        <f t="shared" si="2"/>
        <v>9.5900000000000016</v>
      </c>
      <c r="U23" s="1012">
        <f t="shared" si="2"/>
        <v>2469.16</v>
      </c>
      <c r="V23" s="1012">
        <f t="shared" si="2"/>
        <v>2.4E-2</v>
      </c>
      <c r="W23" s="1012">
        <f t="shared" si="2"/>
        <v>5.7000000000000002E-3</v>
      </c>
      <c r="X23" s="1013">
        <f t="shared" si="2"/>
        <v>7.2640000000000002</v>
      </c>
    </row>
    <row r="24" spans="1:24" s="16" customFormat="1" ht="37.5" customHeight="1" x14ac:dyDescent="0.25">
      <c r="A24" s="106"/>
      <c r="B24" s="370" t="s">
        <v>74</v>
      </c>
      <c r="C24" s="853"/>
      <c r="D24" s="812"/>
      <c r="E24" s="524" t="s">
        <v>107</v>
      </c>
      <c r="F24" s="527"/>
      <c r="G24" s="450"/>
      <c r="H24" s="446"/>
      <c r="I24" s="444"/>
      <c r="J24" s="530"/>
      <c r="K24" s="488">
        <f>K22/27.2</f>
        <v>31.358088235294115</v>
      </c>
      <c r="L24" s="446"/>
      <c r="M24" s="446"/>
      <c r="N24" s="444"/>
      <c r="O24" s="444"/>
      <c r="P24" s="530"/>
      <c r="Q24" s="443"/>
      <c r="R24" s="444"/>
      <c r="S24" s="444"/>
      <c r="T24" s="444"/>
      <c r="U24" s="444"/>
      <c r="V24" s="444"/>
      <c r="W24" s="444"/>
      <c r="X24" s="445"/>
    </row>
    <row r="25" spans="1:24" s="16" customFormat="1" ht="37.5" customHeight="1" thickBot="1" x14ac:dyDescent="0.3">
      <c r="A25" s="265"/>
      <c r="B25" s="507" t="s">
        <v>76</v>
      </c>
      <c r="C25" s="872"/>
      <c r="D25" s="814"/>
      <c r="E25" s="525" t="s">
        <v>107</v>
      </c>
      <c r="F25" s="529"/>
      <c r="G25" s="521"/>
      <c r="H25" s="459"/>
      <c r="I25" s="456"/>
      <c r="J25" s="504"/>
      <c r="K25" s="490">
        <f>K23/27.2</f>
        <v>34.225367647058825</v>
      </c>
      <c r="L25" s="816"/>
      <c r="M25" s="816"/>
      <c r="N25" s="764"/>
      <c r="O25" s="764"/>
      <c r="P25" s="765"/>
      <c r="Q25" s="763"/>
      <c r="R25" s="764"/>
      <c r="S25" s="764"/>
      <c r="T25" s="764"/>
      <c r="U25" s="764"/>
      <c r="V25" s="764"/>
      <c r="W25" s="764"/>
      <c r="X25" s="766"/>
    </row>
    <row r="26" spans="1:24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  <c r="O26" s="2"/>
    </row>
    <row r="27" spans="1:24" ht="18.75" x14ac:dyDescent="0.25">
      <c r="A27" s="626" t="s">
        <v>66</v>
      </c>
      <c r="B27" s="499"/>
      <c r="C27" s="627"/>
      <c r="D27" s="745"/>
      <c r="E27" s="283"/>
      <c r="F27" s="26"/>
      <c r="G27" s="11"/>
      <c r="H27" s="11"/>
      <c r="I27" s="11"/>
      <c r="J27" s="11"/>
    </row>
    <row r="28" spans="1:24" ht="18.75" x14ac:dyDescent="0.25">
      <c r="A28" s="629" t="s">
        <v>67</v>
      </c>
      <c r="B28" s="888"/>
      <c r="C28" s="500"/>
      <c r="D28" s="113"/>
      <c r="E28" s="25"/>
      <c r="F28" s="26"/>
      <c r="G28" s="11"/>
      <c r="H28" s="11"/>
      <c r="I28" s="11"/>
      <c r="J28" s="11"/>
    </row>
    <row r="29" spans="1:24" ht="18.75" x14ac:dyDescent="0.25">
      <c r="A29" s="11"/>
      <c r="B29" s="908"/>
      <c r="C29" s="364"/>
      <c r="D29" s="11"/>
      <c r="E29" s="25"/>
      <c r="F29" s="26"/>
      <c r="G29" s="11"/>
      <c r="H29" s="11"/>
      <c r="I29" s="11"/>
      <c r="J29" s="11"/>
    </row>
    <row r="30" spans="1:24" ht="18.75" x14ac:dyDescent="0.25">
      <c r="D30" s="11"/>
      <c r="E30" s="25"/>
      <c r="F30" s="26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7"/>
  <sheetViews>
    <sheetView topLeftCell="D4" zoomScale="80" zoomScaleNormal="80" workbookViewId="0">
      <selection activeCell="H19" sqref="H19:X19"/>
    </sheetView>
  </sheetViews>
  <sheetFormatPr defaultRowHeight="15" x14ac:dyDescent="0.25"/>
  <cols>
    <col min="1" max="1" width="19.7109375" customWidth="1"/>
    <col min="2" max="2" width="14.7109375" style="878" customWidth="1"/>
    <col min="3" max="3" width="16.140625" style="5" customWidth="1"/>
    <col min="4" max="4" width="22.28515625" customWidth="1"/>
    <col min="5" max="5" width="55.85546875" customWidth="1"/>
    <col min="6" max="6" width="13.85546875" customWidth="1"/>
    <col min="7" max="7" width="12.140625" customWidth="1"/>
    <col min="9" max="9" width="11.28515625" customWidth="1"/>
    <col min="10" max="10" width="12.85546875" customWidth="1"/>
    <col min="11" max="11" width="20.7109375" customWidth="1"/>
    <col min="12" max="13" width="11.28515625" customWidth="1"/>
    <col min="23" max="23" width="11.140625" bestFit="1" customWidth="1"/>
  </cols>
  <sheetData>
    <row r="2" spans="1:24" ht="23.25" x14ac:dyDescent="0.35">
      <c r="A2" s="6" t="s">
        <v>1</v>
      </c>
      <c r="B2" s="877"/>
      <c r="C2" s="7"/>
      <c r="D2" s="6" t="s">
        <v>3</v>
      </c>
      <c r="E2" s="6"/>
      <c r="F2" s="8" t="s">
        <v>2</v>
      </c>
      <c r="G2" s="116">
        <v>22</v>
      </c>
      <c r="H2" s="6"/>
      <c r="K2" s="8"/>
      <c r="L2" s="7"/>
      <c r="M2" s="7"/>
      <c r="N2" s="1"/>
      <c r="O2" s="2"/>
    </row>
    <row r="3" spans="1:24" ht="15.75" thickBot="1" x14ac:dyDescent="0.3">
      <c r="A3" s="1"/>
      <c r="C3" s="3"/>
      <c r="D3" s="1"/>
      <c r="E3" s="380"/>
      <c r="F3" s="380"/>
      <c r="G3" s="380"/>
      <c r="H3" s="1"/>
      <c r="I3" s="1"/>
      <c r="J3" s="1"/>
      <c r="K3" s="1"/>
      <c r="L3" s="1"/>
      <c r="M3" s="1"/>
      <c r="N3" s="1"/>
      <c r="O3" s="2"/>
    </row>
    <row r="4" spans="1:24" s="16" customFormat="1" ht="21.75" customHeight="1" thickBot="1" x14ac:dyDescent="0.3">
      <c r="A4" s="139"/>
      <c r="B4" s="879"/>
      <c r="C4" s="741" t="s">
        <v>39</v>
      </c>
      <c r="D4" s="256"/>
      <c r="E4" s="747"/>
      <c r="F4" s="741"/>
      <c r="G4" s="741"/>
      <c r="H4" s="846" t="s">
        <v>22</v>
      </c>
      <c r="I4" s="847"/>
      <c r="J4" s="848"/>
      <c r="K4" s="672" t="s">
        <v>23</v>
      </c>
      <c r="L4" s="1061" t="s">
        <v>24</v>
      </c>
      <c r="M4" s="1062"/>
      <c r="N4" s="1069"/>
      <c r="O4" s="1069"/>
      <c r="P4" s="1070"/>
      <c r="Q4" s="1061" t="s">
        <v>25</v>
      </c>
      <c r="R4" s="1062"/>
      <c r="S4" s="1062"/>
      <c r="T4" s="1062"/>
      <c r="U4" s="1062"/>
      <c r="V4" s="1062"/>
      <c r="W4" s="1062"/>
      <c r="X4" s="1063"/>
    </row>
    <row r="5" spans="1:24" s="16" customFormat="1" ht="51.75" customHeight="1" thickBot="1" x14ac:dyDescent="0.3">
      <c r="A5" s="140" t="s">
        <v>0</v>
      </c>
      <c r="B5" s="882"/>
      <c r="C5" s="258" t="s">
        <v>40</v>
      </c>
      <c r="D5" s="696" t="s">
        <v>41</v>
      </c>
      <c r="E5" s="124" t="s">
        <v>38</v>
      </c>
      <c r="F5" s="103" t="s">
        <v>26</v>
      </c>
      <c r="G5" s="103" t="s">
        <v>37</v>
      </c>
      <c r="H5" s="875" t="s">
        <v>27</v>
      </c>
      <c r="I5" s="568" t="s">
        <v>28</v>
      </c>
      <c r="J5" s="569" t="s">
        <v>29</v>
      </c>
      <c r="K5" s="675" t="s">
        <v>30</v>
      </c>
      <c r="L5" s="124" t="s">
        <v>31</v>
      </c>
      <c r="M5" s="568" t="s">
        <v>129</v>
      </c>
      <c r="N5" s="569" t="s">
        <v>32</v>
      </c>
      <c r="O5" s="903" t="s">
        <v>131</v>
      </c>
      <c r="P5" s="736" t="s">
        <v>130</v>
      </c>
      <c r="Q5" s="875" t="s">
        <v>33</v>
      </c>
      <c r="R5" s="568" t="s">
        <v>34</v>
      </c>
      <c r="S5" s="569" t="s">
        <v>35</v>
      </c>
      <c r="T5" s="568" t="s">
        <v>36</v>
      </c>
      <c r="U5" s="97" t="s">
        <v>125</v>
      </c>
      <c r="V5" s="568" t="s">
        <v>126</v>
      </c>
      <c r="W5" s="97" t="s">
        <v>127</v>
      </c>
      <c r="X5" s="568" t="s">
        <v>128</v>
      </c>
    </row>
    <row r="6" spans="1:24" s="16" customFormat="1" ht="37.5" customHeight="1" x14ac:dyDescent="0.25">
      <c r="A6" s="143" t="s">
        <v>6</v>
      </c>
      <c r="B6" s="884"/>
      <c r="C6" s="136">
        <v>24</v>
      </c>
      <c r="D6" s="710" t="s">
        <v>8</v>
      </c>
      <c r="E6" s="676" t="s">
        <v>123</v>
      </c>
      <c r="F6" s="136">
        <v>150</v>
      </c>
      <c r="G6" s="677"/>
      <c r="H6" s="271">
        <v>0.6</v>
      </c>
      <c r="I6" s="39">
        <v>0.6</v>
      </c>
      <c r="J6" s="40">
        <v>14.7</v>
      </c>
      <c r="K6" s="323">
        <v>70.5</v>
      </c>
      <c r="L6" s="271">
        <v>0.05</v>
      </c>
      <c r="M6" s="39">
        <v>0.03</v>
      </c>
      <c r="N6" s="39">
        <v>15</v>
      </c>
      <c r="O6" s="39">
        <v>0</v>
      </c>
      <c r="P6" s="40">
        <v>0</v>
      </c>
      <c r="Q6" s="271">
        <v>24</v>
      </c>
      <c r="R6" s="39">
        <v>16.5</v>
      </c>
      <c r="S6" s="39">
        <v>13.5</v>
      </c>
      <c r="T6" s="39">
        <v>3.3</v>
      </c>
      <c r="U6" s="39">
        <v>417</v>
      </c>
      <c r="V6" s="39">
        <v>3.0000000000000001E-3</v>
      </c>
      <c r="W6" s="39">
        <v>0</v>
      </c>
      <c r="X6" s="40">
        <v>0.01</v>
      </c>
    </row>
    <row r="7" spans="1:24" s="16" customFormat="1" ht="37.5" customHeight="1" x14ac:dyDescent="0.25">
      <c r="A7" s="104"/>
      <c r="B7" s="187" t="s">
        <v>74</v>
      </c>
      <c r="C7" s="187">
        <v>78</v>
      </c>
      <c r="D7" s="510" t="s">
        <v>10</v>
      </c>
      <c r="E7" s="376" t="s">
        <v>207</v>
      </c>
      <c r="F7" s="514">
        <v>100</v>
      </c>
      <c r="G7" s="412"/>
      <c r="H7" s="313">
        <v>16.440000000000001</v>
      </c>
      <c r="I7" s="59">
        <v>14.47</v>
      </c>
      <c r="J7" s="60">
        <v>13.53</v>
      </c>
      <c r="K7" s="469">
        <v>251.51</v>
      </c>
      <c r="L7" s="437">
        <v>0.11</v>
      </c>
      <c r="M7" s="438">
        <v>0.13</v>
      </c>
      <c r="N7" s="438">
        <v>1.5</v>
      </c>
      <c r="O7" s="438">
        <v>160</v>
      </c>
      <c r="P7" s="439">
        <v>0.3</v>
      </c>
      <c r="Q7" s="437">
        <v>64.92</v>
      </c>
      <c r="R7" s="438">
        <v>215.74</v>
      </c>
      <c r="S7" s="438">
        <v>55.84</v>
      </c>
      <c r="T7" s="438">
        <v>1.28</v>
      </c>
      <c r="U7" s="438">
        <v>390.86</v>
      </c>
      <c r="V7" s="438">
        <v>0.12</v>
      </c>
      <c r="W7" s="438">
        <v>1.4999999999999999E-2</v>
      </c>
      <c r="X7" s="439">
        <v>0.56000000000000005</v>
      </c>
    </row>
    <row r="8" spans="1:24" s="16" customFormat="1" ht="37.5" customHeight="1" x14ac:dyDescent="0.25">
      <c r="A8" s="104"/>
      <c r="B8" s="188" t="s">
        <v>76</v>
      </c>
      <c r="C8" s="188">
        <v>146</v>
      </c>
      <c r="D8" s="730" t="s">
        <v>10</v>
      </c>
      <c r="E8" s="571" t="s">
        <v>146</v>
      </c>
      <c r="F8" s="515">
        <v>100</v>
      </c>
      <c r="G8" s="168"/>
      <c r="H8" s="247">
        <v>20.55</v>
      </c>
      <c r="I8" s="65">
        <v>4.1500000000000004</v>
      </c>
      <c r="J8" s="109">
        <v>2.79</v>
      </c>
      <c r="K8" s="406">
        <v>129</v>
      </c>
      <c r="L8" s="247">
        <v>0.1</v>
      </c>
      <c r="M8" s="65">
        <v>0.13</v>
      </c>
      <c r="N8" s="65">
        <v>0.27</v>
      </c>
      <c r="O8" s="65">
        <v>30</v>
      </c>
      <c r="P8" s="109">
        <v>0.35</v>
      </c>
      <c r="Q8" s="247">
        <v>138.22</v>
      </c>
      <c r="R8" s="65">
        <v>270</v>
      </c>
      <c r="S8" s="65">
        <v>60.27</v>
      </c>
      <c r="T8" s="65">
        <v>0.98</v>
      </c>
      <c r="U8" s="65">
        <v>420.17</v>
      </c>
      <c r="V8" s="65">
        <v>0.154</v>
      </c>
      <c r="W8" s="65">
        <v>1.7000000000000001E-2</v>
      </c>
      <c r="X8" s="109">
        <v>0.72</v>
      </c>
    </row>
    <row r="9" spans="1:24" s="16" customFormat="1" ht="37.5" customHeight="1" x14ac:dyDescent="0.25">
      <c r="A9" s="104"/>
      <c r="B9" s="132"/>
      <c r="C9" s="132">
        <v>53</v>
      </c>
      <c r="D9" s="216" t="s">
        <v>64</v>
      </c>
      <c r="E9" s="148" t="s">
        <v>60</v>
      </c>
      <c r="F9" s="132">
        <v>180</v>
      </c>
      <c r="G9" s="99"/>
      <c r="H9" s="255">
        <v>4.01</v>
      </c>
      <c r="I9" s="80">
        <v>5.89</v>
      </c>
      <c r="J9" s="214">
        <v>40.72</v>
      </c>
      <c r="K9" s="392">
        <v>229.79</v>
      </c>
      <c r="L9" s="255">
        <v>0.04</v>
      </c>
      <c r="M9" s="215">
        <v>0.03</v>
      </c>
      <c r="N9" s="80">
        <v>0</v>
      </c>
      <c r="O9" s="80">
        <v>20</v>
      </c>
      <c r="P9" s="214">
        <v>0.11</v>
      </c>
      <c r="Q9" s="255">
        <v>7.55</v>
      </c>
      <c r="R9" s="80">
        <v>80.81</v>
      </c>
      <c r="S9" s="1041">
        <v>26.19</v>
      </c>
      <c r="T9" s="80">
        <v>0.55000000000000004</v>
      </c>
      <c r="U9" s="80">
        <v>51.93</v>
      </c>
      <c r="V9" s="80">
        <v>1E-3</v>
      </c>
      <c r="W9" s="80">
        <v>8.0000000000000002E-3</v>
      </c>
      <c r="X9" s="45">
        <v>0.03</v>
      </c>
    </row>
    <row r="10" spans="1:24" s="16" customFormat="1" ht="30" customHeight="1" x14ac:dyDescent="0.25">
      <c r="A10" s="104"/>
      <c r="B10" s="132"/>
      <c r="C10" s="132">
        <v>102</v>
      </c>
      <c r="D10" s="808" t="s">
        <v>18</v>
      </c>
      <c r="E10" s="666" t="s">
        <v>81</v>
      </c>
      <c r="F10" s="379">
        <v>200</v>
      </c>
      <c r="G10" s="98"/>
      <c r="H10" s="245">
        <v>0.83</v>
      </c>
      <c r="I10" s="15">
        <v>0.04</v>
      </c>
      <c r="J10" s="41">
        <v>15.16</v>
      </c>
      <c r="K10" s="261">
        <v>64.22</v>
      </c>
      <c r="L10" s="245">
        <v>0.01</v>
      </c>
      <c r="M10" s="15">
        <v>0.03</v>
      </c>
      <c r="N10" s="15">
        <v>0.27</v>
      </c>
      <c r="O10" s="15">
        <v>60</v>
      </c>
      <c r="P10" s="41">
        <v>0</v>
      </c>
      <c r="Q10" s="245">
        <v>24.15</v>
      </c>
      <c r="R10" s="15">
        <v>21.59</v>
      </c>
      <c r="S10" s="15">
        <v>15.53</v>
      </c>
      <c r="T10" s="15">
        <v>0.49</v>
      </c>
      <c r="U10" s="15">
        <v>242.47</v>
      </c>
      <c r="V10" s="15">
        <v>1E-3</v>
      </c>
      <c r="W10" s="15">
        <v>0</v>
      </c>
      <c r="X10" s="41">
        <v>0.01</v>
      </c>
    </row>
    <row r="11" spans="1:24" s="16" customFormat="1" ht="27.75" customHeight="1" x14ac:dyDescent="0.25">
      <c r="A11" s="104"/>
      <c r="B11" s="132"/>
      <c r="C11" s="217">
        <v>119</v>
      </c>
      <c r="D11" s="644" t="s">
        <v>14</v>
      </c>
      <c r="E11" s="147" t="s">
        <v>55</v>
      </c>
      <c r="F11" s="189">
        <v>20</v>
      </c>
      <c r="G11" s="126"/>
      <c r="H11" s="245">
        <v>1.52</v>
      </c>
      <c r="I11" s="15">
        <v>0.16</v>
      </c>
      <c r="J11" s="41">
        <v>9.84</v>
      </c>
      <c r="K11" s="260">
        <v>47</v>
      </c>
      <c r="L11" s="245">
        <v>0.02</v>
      </c>
      <c r="M11" s="17">
        <v>0.01</v>
      </c>
      <c r="N11" s="15">
        <v>0</v>
      </c>
      <c r="O11" s="15">
        <v>0</v>
      </c>
      <c r="P11" s="41">
        <v>0</v>
      </c>
      <c r="Q11" s="245">
        <v>4</v>
      </c>
      <c r="R11" s="15">
        <v>13</v>
      </c>
      <c r="S11" s="15">
        <v>2.8</v>
      </c>
      <c r="T11" s="15">
        <v>0.22</v>
      </c>
      <c r="U11" s="15">
        <v>18.600000000000001</v>
      </c>
      <c r="V11" s="15">
        <v>1E-3</v>
      </c>
      <c r="W11" s="15">
        <v>1E-3</v>
      </c>
      <c r="X11" s="41">
        <v>2.9</v>
      </c>
    </row>
    <row r="12" spans="1:24" s="16" customFormat="1" ht="37.5" customHeight="1" x14ac:dyDescent="0.25">
      <c r="A12" s="104"/>
      <c r="B12" s="132"/>
      <c r="C12" s="132">
        <v>120</v>
      </c>
      <c r="D12" s="129" t="s">
        <v>47</v>
      </c>
      <c r="E12" s="211" t="s">
        <v>13</v>
      </c>
      <c r="F12" s="132">
        <v>30</v>
      </c>
      <c r="G12" s="477"/>
      <c r="H12" s="245">
        <v>1.98</v>
      </c>
      <c r="I12" s="15">
        <v>0.36</v>
      </c>
      <c r="J12" s="41">
        <v>12.06</v>
      </c>
      <c r="K12" s="260">
        <v>59.4</v>
      </c>
      <c r="L12" s="245">
        <v>0.05</v>
      </c>
      <c r="M12" s="15">
        <v>0.02</v>
      </c>
      <c r="N12" s="15">
        <v>0</v>
      </c>
      <c r="O12" s="15">
        <v>0</v>
      </c>
      <c r="P12" s="41">
        <v>0</v>
      </c>
      <c r="Q12" s="245">
        <v>8.6999999999999993</v>
      </c>
      <c r="R12" s="15">
        <v>45</v>
      </c>
      <c r="S12" s="15">
        <v>14.1</v>
      </c>
      <c r="T12" s="15">
        <v>1.17</v>
      </c>
      <c r="U12" s="15">
        <v>70.5</v>
      </c>
      <c r="V12" s="15">
        <v>1E-3</v>
      </c>
      <c r="W12" s="15">
        <v>2E-3</v>
      </c>
      <c r="X12" s="41">
        <v>0.01</v>
      </c>
    </row>
    <row r="13" spans="1:24" s="16" customFormat="1" ht="37.5" customHeight="1" x14ac:dyDescent="0.25">
      <c r="A13" s="104"/>
      <c r="B13" s="187" t="s">
        <v>74</v>
      </c>
      <c r="C13" s="187"/>
      <c r="D13" s="811"/>
      <c r="E13" s="442" t="s">
        <v>20</v>
      </c>
      <c r="F13" s="301">
        <f>F6+F7+F9+F10+F12+F11</f>
        <v>680</v>
      </c>
      <c r="G13" s="470"/>
      <c r="H13" s="443">
        <f t="shared" ref="H13:X13" si="0">H6+H7+H9+H10+H12+H11</f>
        <v>25.380000000000003</v>
      </c>
      <c r="I13" s="444">
        <f t="shared" si="0"/>
        <v>21.52</v>
      </c>
      <c r="J13" s="445">
        <f t="shared" si="0"/>
        <v>106.00999999999999</v>
      </c>
      <c r="K13" s="470">
        <f t="shared" si="0"/>
        <v>722.42</v>
      </c>
      <c r="L13" s="443">
        <f t="shared" si="0"/>
        <v>0.28000000000000003</v>
      </c>
      <c r="M13" s="444">
        <f t="shared" si="0"/>
        <v>0.25</v>
      </c>
      <c r="N13" s="444">
        <f t="shared" si="0"/>
        <v>16.77</v>
      </c>
      <c r="O13" s="444">
        <f t="shared" si="0"/>
        <v>240</v>
      </c>
      <c r="P13" s="445">
        <f t="shared" si="0"/>
        <v>0.41</v>
      </c>
      <c r="Q13" s="443">
        <f t="shared" si="0"/>
        <v>133.32</v>
      </c>
      <c r="R13" s="444">
        <f t="shared" si="0"/>
        <v>392.64</v>
      </c>
      <c r="S13" s="444">
        <f t="shared" si="0"/>
        <v>127.96</v>
      </c>
      <c r="T13" s="444">
        <f t="shared" si="0"/>
        <v>7.01</v>
      </c>
      <c r="U13" s="444">
        <f t="shared" si="0"/>
        <v>1191.3599999999999</v>
      </c>
      <c r="V13" s="444">
        <f t="shared" si="0"/>
        <v>0.127</v>
      </c>
      <c r="W13" s="444">
        <f t="shared" si="0"/>
        <v>2.6000000000000002E-2</v>
      </c>
      <c r="X13" s="445">
        <f t="shared" si="0"/>
        <v>3.52</v>
      </c>
    </row>
    <row r="14" spans="1:24" s="16" customFormat="1" ht="37.5" customHeight="1" x14ac:dyDescent="0.25">
      <c r="A14" s="104"/>
      <c r="B14" s="188" t="s">
        <v>76</v>
      </c>
      <c r="C14" s="242"/>
      <c r="D14" s="954"/>
      <c r="E14" s="448" t="s">
        <v>20</v>
      </c>
      <c r="F14" s="300">
        <f>F6+F8+F9+F10+F11+F12</f>
        <v>680</v>
      </c>
      <c r="G14" s="471"/>
      <c r="H14" s="1011">
        <f t="shared" ref="H14:X14" si="1">H6+H8+H9+H10+H11+H12</f>
        <v>29.490000000000002</v>
      </c>
      <c r="I14" s="1012">
        <f t="shared" si="1"/>
        <v>11.2</v>
      </c>
      <c r="J14" s="1013">
        <f t="shared" si="1"/>
        <v>95.27</v>
      </c>
      <c r="K14" s="471">
        <f t="shared" si="1"/>
        <v>599.91</v>
      </c>
      <c r="L14" s="1011">
        <f t="shared" si="1"/>
        <v>0.27</v>
      </c>
      <c r="M14" s="1012">
        <f t="shared" si="1"/>
        <v>0.25</v>
      </c>
      <c r="N14" s="1012">
        <f t="shared" si="1"/>
        <v>15.54</v>
      </c>
      <c r="O14" s="1012">
        <f t="shared" si="1"/>
        <v>110</v>
      </c>
      <c r="P14" s="1013">
        <f t="shared" si="1"/>
        <v>0.45999999999999996</v>
      </c>
      <c r="Q14" s="1011">
        <f t="shared" si="1"/>
        <v>206.62</v>
      </c>
      <c r="R14" s="1012">
        <f t="shared" si="1"/>
        <v>446.9</v>
      </c>
      <c r="S14" s="1012">
        <f t="shared" si="1"/>
        <v>132.39000000000001</v>
      </c>
      <c r="T14" s="1012">
        <f t="shared" si="1"/>
        <v>6.7099999999999991</v>
      </c>
      <c r="U14" s="1012">
        <f t="shared" si="1"/>
        <v>1220.6699999999998</v>
      </c>
      <c r="V14" s="1012">
        <f t="shared" si="1"/>
        <v>0.161</v>
      </c>
      <c r="W14" s="1012">
        <f t="shared" si="1"/>
        <v>2.8000000000000004E-2</v>
      </c>
      <c r="X14" s="1013">
        <f t="shared" si="1"/>
        <v>3.6799999999999997</v>
      </c>
    </row>
    <row r="15" spans="1:24" s="16" customFormat="1" ht="37.5" customHeight="1" x14ac:dyDescent="0.25">
      <c r="A15" s="104"/>
      <c r="B15" s="187" t="s">
        <v>74</v>
      </c>
      <c r="C15" s="241"/>
      <c r="D15" s="955"/>
      <c r="E15" s="442" t="s">
        <v>21</v>
      </c>
      <c r="F15" s="450"/>
      <c r="G15" s="167"/>
      <c r="H15" s="313"/>
      <c r="I15" s="59"/>
      <c r="J15" s="60"/>
      <c r="K15" s="582">
        <f>K13/27.2</f>
        <v>26.559558823529411</v>
      </c>
      <c r="L15" s="313"/>
      <c r="M15" s="59"/>
      <c r="N15" s="59"/>
      <c r="O15" s="59"/>
      <c r="P15" s="60"/>
      <c r="Q15" s="313"/>
      <c r="R15" s="59"/>
      <c r="S15" s="59"/>
      <c r="T15" s="59"/>
      <c r="U15" s="59"/>
      <c r="V15" s="59"/>
      <c r="W15" s="59"/>
      <c r="X15" s="60"/>
    </row>
    <row r="16" spans="1:24" s="16" customFormat="1" ht="37.5" customHeight="1" thickBot="1" x14ac:dyDescent="0.3">
      <c r="A16" s="333"/>
      <c r="B16" s="956" t="s">
        <v>76</v>
      </c>
      <c r="C16" s="190"/>
      <c r="D16" s="815"/>
      <c r="E16" s="453" t="s">
        <v>21</v>
      </c>
      <c r="F16" s="190"/>
      <c r="G16" s="704"/>
      <c r="H16" s="356"/>
      <c r="I16" s="348"/>
      <c r="J16" s="349"/>
      <c r="K16" s="358">
        <f>K14/27.2</f>
        <v>22.055514705882352</v>
      </c>
      <c r="L16" s="356"/>
      <c r="M16" s="348"/>
      <c r="N16" s="348"/>
      <c r="O16" s="348"/>
      <c r="P16" s="349"/>
      <c r="Q16" s="356"/>
      <c r="R16" s="348"/>
      <c r="S16" s="348"/>
      <c r="T16" s="348"/>
      <c r="U16" s="348"/>
      <c r="V16" s="348"/>
      <c r="W16" s="348"/>
      <c r="X16" s="349"/>
    </row>
    <row r="17" spans="1:24" s="16" customFormat="1" ht="37.5" customHeight="1" x14ac:dyDescent="0.25">
      <c r="A17" s="143" t="s">
        <v>7</v>
      </c>
      <c r="B17" s="136"/>
      <c r="C17" s="913">
        <v>9</v>
      </c>
      <c r="D17" s="182" t="s">
        <v>19</v>
      </c>
      <c r="E17" s="957" t="s">
        <v>93</v>
      </c>
      <c r="F17" s="733">
        <v>100</v>
      </c>
      <c r="G17" s="136"/>
      <c r="H17" s="262">
        <v>2.16</v>
      </c>
      <c r="I17" s="37">
        <v>7.11</v>
      </c>
      <c r="J17" s="225">
        <v>11.61</v>
      </c>
      <c r="K17" s="958">
        <v>121.24</v>
      </c>
      <c r="L17" s="46">
        <v>0.04</v>
      </c>
      <c r="M17" s="37">
        <v>0.05</v>
      </c>
      <c r="N17" s="37">
        <v>7.46</v>
      </c>
      <c r="O17" s="37">
        <v>50</v>
      </c>
      <c r="P17" s="225">
        <v>0</v>
      </c>
      <c r="Q17" s="262">
        <v>29.26</v>
      </c>
      <c r="R17" s="37">
        <v>45.16</v>
      </c>
      <c r="S17" s="37">
        <v>23.95</v>
      </c>
      <c r="T17" s="37">
        <v>1.33</v>
      </c>
      <c r="U17" s="37">
        <v>342.58</v>
      </c>
      <c r="V17" s="37">
        <v>6.0000000000000001E-3</v>
      </c>
      <c r="W17" s="37">
        <v>2E-3</v>
      </c>
      <c r="X17" s="225">
        <v>0.01</v>
      </c>
    </row>
    <row r="18" spans="1:24" s="16" customFormat="1" ht="37.5" customHeight="1" x14ac:dyDescent="0.25">
      <c r="A18" s="104"/>
      <c r="B18" s="131"/>
      <c r="C18" s="146">
        <v>37</v>
      </c>
      <c r="D18" s="466" t="s">
        <v>9</v>
      </c>
      <c r="E18" s="377" t="s">
        <v>108</v>
      </c>
      <c r="F18" s="231">
        <v>250</v>
      </c>
      <c r="G18" s="147"/>
      <c r="H18" s="246">
        <v>7.23</v>
      </c>
      <c r="I18" s="13">
        <v>6.88</v>
      </c>
      <c r="J18" s="43">
        <v>13.5</v>
      </c>
      <c r="K18" s="652">
        <v>144.62</v>
      </c>
      <c r="L18" s="75">
        <v>0.09</v>
      </c>
      <c r="M18" s="75">
        <v>0.09</v>
      </c>
      <c r="N18" s="13">
        <v>7.11</v>
      </c>
      <c r="O18" s="13">
        <v>140</v>
      </c>
      <c r="P18" s="23">
        <v>0</v>
      </c>
      <c r="Q18" s="246">
        <v>17.78</v>
      </c>
      <c r="R18" s="13">
        <v>103.26</v>
      </c>
      <c r="S18" s="33">
        <v>27.48</v>
      </c>
      <c r="T18" s="13">
        <v>1.53</v>
      </c>
      <c r="U18" s="13">
        <v>498.38</v>
      </c>
      <c r="V18" s="13">
        <v>6.0000000000000001E-3</v>
      </c>
      <c r="W18" s="13">
        <v>0</v>
      </c>
      <c r="X18" s="45">
        <v>0.05</v>
      </c>
    </row>
    <row r="19" spans="1:24" s="36" customFormat="1" ht="37.5" customHeight="1" x14ac:dyDescent="0.25">
      <c r="A19" s="105"/>
      <c r="B19" s="132"/>
      <c r="C19" s="146">
        <v>88</v>
      </c>
      <c r="D19" s="211" t="s">
        <v>10</v>
      </c>
      <c r="E19" s="377" t="s">
        <v>117</v>
      </c>
      <c r="F19" s="231">
        <v>100</v>
      </c>
      <c r="G19" s="148"/>
      <c r="H19" s="246">
        <v>19.3</v>
      </c>
      <c r="I19" s="13">
        <v>17.579999999999998</v>
      </c>
      <c r="J19" s="43">
        <v>3.4</v>
      </c>
      <c r="K19" s="134">
        <v>249.15</v>
      </c>
      <c r="L19" s="246">
        <v>0.06</v>
      </c>
      <c r="M19" s="75">
        <v>0.14000000000000001</v>
      </c>
      <c r="N19" s="13">
        <v>0.56000000000000005</v>
      </c>
      <c r="O19" s="13">
        <v>50</v>
      </c>
      <c r="P19" s="43">
        <v>0</v>
      </c>
      <c r="Q19" s="246">
        <v>13.21</v>
      </c>
      <c r="R19" s="13">
        <v>183.18</v>
      </c>
      <c r="S19" s="13">
        <v>23.76</v>
      </c>
      <c r="T19" s="13">
        <v>2.66</v>
      </c>
      <c r="U19" s="13">
        <v>319.41000000000003</v>
      </c>
      <c r="V19" s="13">
        <v>7.0000000000000001E-3</v>
      </c>
      <c r="W19" s="13">
        <v>0</v>
      </c>
      <c r="X19" s="45">
        <v>0.06</v>
      </c>
    </row>
    <row r="20" spans="1:24" s="36" customFormat="1" ht="37.5" customHeight="1" x14ac:dyDescent="0.25">
      <c r="A20" s="105"/>
      <c r="B20" s="132"/>
      <c r="C20" s="146">
        <v>64</v>
      </c>
      <c r="D20" s="211" t="s">
        <v>49</v>
      </c>
      <c r="E20" s="377" t="s">
        <v>72</v>
      </c>
      <c r="F20" s="231">
        <v>180</v>
      </c>
      <c r="G20" s="148"/>
      <c r="H20" s="255">
        <v>8.11</v>
      </c>
      <c r="I20" s="80">
        <v>4.72</v>
      </c>
      <c r="J20" s="214">
        <v>49.54</v>
      </c>
      <c r="K20" s="392">
        <v>272.97000000000003</v>
      </c>
      <c r="L20" s="255">
        <v>0.1</v>
      </c>
      <c r="M20" s="215">
        <v>0.03</v>
      </c>
      <c r="N20" s="80">
        <v>0</v>
      </c>
      <c r="O20" s="80">
        <v>20</v>
      </c>
      <c r="P20" s="81">
        <v>0.08</v>
      </c>
      <c r="Q20" s="255">
        <v>16.25</v>
      </c>
      <c r="R20" s="80">
        <v>61</v>
      </c>
      <c r="S20" s="80">
        <v>10.97</v>
      </c>
      <c r="T20" s="80">
        <v>1.1100000000000001</v>
      </c>
      <c r="U20" s="80">
        <v>87</v>
      </c>
      <c r="V20" s="80">
        <v>1E-3</v>
      </c>
      <c r="W20" s="80">
        <v>0</v>
      </c>
      <c r="X20" s="45">
        <v>0.02</v>
      </c>
    </row>
    <row r="21" spans="1:24" s="36" customFormat="1" ht="37.5" customHeight="1" x14ac:dyDescent="0.25">
      <c r="A21" s="105"/>
      <c r="B21" s="132"/>
      <c r="C21" s="785">
        <v>98</v>
      </c>
      <c r="D21" s="129" t="s">
        <v>18</v>
      </c>
      <c r="E21" s="216" t="s">
        <v>173</v>
      </c>
      <c r="F21" s="132">
        <v>200</v>
      </c>
      <c r="G21" s="762"/>
      <c r="H21" s="19">
        <v>0.37</v>
      </c>
      <c r="I21" s="20">
        <v>0</v>
      </c>
      <c r="J21" s="21">
        <v>14.85</v>
      </c>
      <c r="K21" s="198">
        <v>59.48</v>
      </c>
      <c r="L21" s="245">
        <v>0</v>
      </c>
      <c r="M21" s="17">
        <v>0</v>
      </c>
      <c r="N21" s="15">
        <v>0</v>
      </c>
      <c r="O21" s="15">
        <v>0</v>
      </c>
      <c r="P21" s="41">
        <v>0</v>
      </c>
      <c r="Q21" s="245">
        <v>0.21</v>
      </c>
      <c r="R21" s="15">
        <v>0</v>
      </c>
      <c r="S21" s="15">
        <v>0</v>
      </c>
      <c r="T21" s="15">
        <v>0.02</v>
      </c>
      <c r="U21" s="15">
        <v>0.2</v>
      </c>
      <c r="V21" s="15">
        <v>0</v>
      </c>
      <c r="W21" s="15">
        <v>0</v>
      </c>
      <c r="X21" s="45">
        <v>0</v>
      </c>
    </row>
    <row r="22" spans="1:24" s="36" customFormat="1" ht="37.5" customHeight="1" x14ac:dyDescent="0.25">
      <c r="A22" s="105"/>
      <c r="B22" s="132"/>
      <c r="C22" s="785">
        <v>119</v>
      </c>
      <c r="D22" s="128" t="s">
        <v>14</v>
      </c>
      <c r="E22" s="184" t="s">
        <v>55</v>
      </c>
      <c r="F22" s="189">
        <v>20</v>
      </c>
      <c r="G22" s="126"/>
      <c r="H22" s="245">
        <v>1.52</v>
      </c>
      <c r="I22" s="15">
        <v>0.16</v>
      </c>
      <c r="J22" s="18">
        <v>9.84</v>
      </c>
      <c r="K22" s="195">
        <v>47</v>
      </c>
      <c r="L22" s="17">
        <v>0.02</v>
      </c>
      <c r="M22" s="17">
        <v>0.01</v>
      </c>
      <c r="N22" s="15">
        <v>0</v>
      </c>
      <c r="O22" s="15">
        <v>0</v>
      </c>
      <c r="P22" s="41">
        <v>0</v>
      </c>
      <c r="Q22" s="245">
        <v>4</v>
      </c>
      <c r="R22" s="15">
        <v>13</v>
      </c>
      <c r="S22" s="15">
        <v>2.8</v>
      </c>
      <c r="T22" s="15">
        <v>0.22</v>
      </c>
      <c r="U22" s="15">
        <v>18.600000000000001</v>
      </c>
      <c r="V22" s="15">
        <v>1E-3</v>
      </c>
      <c r="W22" s="15">
        <v>1E-3</v>
      </c>
      <c r="X22" s="41">
        <v>2.9</v>
      </c>
    </row>
    <row r="23" spans="1:24" s="36" customFormat="1" ht="37.5" customHeight="1" x14ac:dyDescent="0.25">
      <c r="A23" s="105"/>
      <c r="B23" s="132"/>
      <c r="C23" s="146">
        <v>120</v>
      </c>
      <c r="D23" s="128" t="s">
        <v>15</v>
      </c>
      <c r="E23" s="184" t="s">
        <v>47</v>
      </c>
      <c r="F23" s="131">
        <v>20</v>
      </c>
      <c r="G23" s="686"/>
      <c r="H23" s="245">
        <v>1.32</v>
      </c>
      <c r="I23" s="15">
        <v>0.24</v>
      </c>
      <c r="J23" s="41">
        <v>8.0399999999999991</v>
      </c>
      <c r="K23" s="292">
        <v>39.6</v>
      </c>
      <c r="L23" s="278">
        <v>0.03</v>
      </c>
      <c r="M23" s="20">
        <v>0.02</v>
      </c>
      <c r="N23" s="20">
        <v>0</v>
      </c>
      <c r="O23" s="20">
        <v>0</v>
      </c>
      <c r="P23" s="45">
        <v>0</v>
      </c>
      <c r="Q23" s="278">
        <v>5.8</v>
      </c>
      <c r="R23" s="20">
        <v>30</v>
      </c>
      <c r="S23" s="20">
        <v>9.4</v>
      </c>
      <c r="T23" s="20">
        <v>0.78</v>
      </c>
      <c r="U23" s="20">
        <v>47</v>
      </c>
      <c r="V23" s="20">
        <v>1E-3</v>
      </c>
      <c r="W23" s="20">
        <v>1E-3</v>
      </c>
      <c r="X23" s="45">
        <v>0</v>
      </c>
    </row>
    <row r="24" spans="1:24" s="36" customFormat="1" ht="37.5" customHeight="1" x14ac:dyDescent="0.25">
      <c r="A24" s="105"/>
      <c r="B24" s="132"/>
      <c r="C24" s="856"/>
      <c r="D24" s="750"/>
      <c r="E24" s="312" t="s">
        <v>20</v>
      </c>
      <c r="F24" s="273">
        <f>SUM(F17:F23)</f>
        <v>870</v>
      </c>
      <c r="G24" s="273"/>
      <c r="H24" s="208">
        <f t="shared" ref="H24:J24" si="2">SUM(H17:H23)</f>
        <v>40.01</v>
      </c>
      <c r="I24" s="34">
        <f t="shared" si="2"/>
        <v>36.69</v>
      </c>
      <c r="J24" s="67">
        <f t="shared" si="2"/>
        <v>110.78</v>
      </c>
      <c r="K24" s="653">
        <f>SUM(K17:K23)</f>
        <v>934.06000000000006</v>
      </c>
      <c r="L24" s="208">
        <f t="shared" ref="L24:X24" si="3">SUM(L17:L23)</f>
        <v>0.34000000000000008</v>
      </c>
      <c r="M24" s="34">
        <f t="shared" si="3"/>
        <v>0.34000000000000008</v>
      </c>
      <c r="N24" s="34">
        <f t="shared" si="3"/>
        <v>15.13</v>
      </c>
      <c r="O24" s="34">
        <f t="shared" si="3"/>
        <v>260</v>
      </c>
      <c r="P24" s="67">
        <f t="shared" si="3"/>
        <v>0.08</v>
      </c>
      <c r="Q24" s="208">
        <f t="shared" si="3"/>
        <v>86.509999999999991</v>
      </c>
      <c r="R24" s="34">
        <f t="shared" si="3"/>
        <v>435.6</v>
      </c>
      <c r="S24" s="34">
        <f t="shared" si="3"/>
        <v>98.36</v>
      </c>
      <c r="T24" s="34">
        <f t="shared" si="3"/>
        <v>7.65</v>
      </c>
      <c r="U24" s="34">
        <f t="shared" si="3"/>
        <v>1313.17</v>
      </c>
      <c r="V24" s="34">
        <f t="shared" si="3"/>
        <v>2.2000000000000002E-2</v>
      </c>
      <c r="W24" s="34">
        <f t="shared" si="3"/>
        <v>4.0000000000000001E-3</v>
      </c>
      <c r="X24" s="45">
        <f t="shared" si="3"/>
        <v>3.04</v>
      </c>
    </row>
    <row r="25" spans="1:24" s="36" customFormat="1" ht="37.5" customHeight="1" thickBot="1" x14ac:dyDescent="0.3">
      <c r="A25" s="144"/>
      <c r="B25" s="135"/>
      <c r="C25" s="909"/>
      <c r="D25" s="800"/>
      <c r="E25" s="361" t="s">
        <v>21</v>
      </c>
      <c r="F25" s="381"/>
      <c r="G25" s="381"/>
      <c r="H25" s="383"/>
      <c r="I25" s="384"/>
      <c r="J25" s="385"/>
      <c r="K25" s="651">
        <f>K24/27.2</f>
        <v>34.340441176470591</v>
      </c>
      <c r="L25" s="383"/>
      <c r="M25" s="476"/>
      <c r="N25" s="384"/>
      <c r="O25" s="384"/>
      <c r="P25" s="385"/>
      <c r="Q25" s="383"/>
      <c r="R25" s="384"/>
      <c r="S25" s="384"/>
      <c r="T25" s="384"/>
      <c r="U25" s="384"/>
      <c r="V25" s="384"/>
      <c r="W25" s="384"/>
      <c r="X25" s="152"/>
    </row>
    <row r="26" spans="1:24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  <c r="O26" s="2"/>
    </row>
    <row r="27" spans="1:24" ht="18.75" x14ac:dyDescent="0.25">
      <c r="D27" s="11"/>
      <c r="E27" s="283"/>
      <c r="F27" s="26"/>
      <c r="G27" s="11"/>
      <c r="H27" s="11"/>
      <c r="I27" s="11"/>
      <c r="J27" s="11"/>
    </row>
    <row r="28" spans="1:24" ht="18.75" x14ac:dyDescent="0.25">
      <c r="A28" s="626" t="s">
        <v>66</v>
      </c>
      <c r="B28" s="889"/>
      <c r="C28" s="627"/>
      <c r="D28" s="628"/>
      <c r="E28" s="25"/>
      <c r="F28" s="26"/>
      <c r="G28" s="11"/>
      <c r="H28" s="11"/>
      <c r="I28" s="11"/>
      <c r="J28" s="11"/>
    </row>
    <row r="29" spans="1:24" ht="18.75" x14ac:dyDescent="0.25">
      <c r="A29" s="629" t="s">
        <v>67</v>
      </c>
      <c r="B29" s="890"/>
      <c r="C29" s="500"/>
      <c r="D29" s="500"/>
      <c r="E29" s="25"/>
      <c r="F29" s="26"/>
      <c r="G29" s="11"/>
      <c r="H29" s="11"/>
      <c r="I29" s="11"/>
      <c r="J29" s="11"/>
    </row>
    <row r="30" spans="1:24" ht="18.75" x14ac:dyDescent="0.25">
      <c r="D30" s="11"/>
      <c r="E30" s="25"/>
      <c r="F30" s="26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1"/>
  <sheetViews>
    <sheetView zoomScale="80" zoomScaleNormal="80" workbookViewId="0">
      <selection activeCell="K18" sqref="K18"/>
    </sheetView>
  </sheetViews>
  <sheetFormatPr defaultRowHeight="15" x14ac:dyDescent="0.25"/>
  <cols>
    <col min="1" max="1" width="16.85546875" customWidth="1"/>
    <col min="2" max="2" width="14.8554687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4.85546875" customWidth="1"/>
    <col min="8" max="8" width="12.42578125" customWidth="1"/>
    <col min="9" max="9" width="11.28515625" customWidth="1"/>
    <col min="10" max="10" width="12.85546875" customWidth="1"/>
    <col min="11" max="11" width="20" customWidth="1"/>
    <col min="12" max="13" width="11.28515625" customWidth="1"/>
    <col min="14" max="14" width="9.140625" customWidth="1"/>
    <col min="18" max="18" width="11" customWidth="1"/>
    <col min="23" max="23" width="11.140625" bestFit="1" customWidth="1"/>
  </cols>
  <sheetData>
    <row r="2" spans="1:24" ht="23.25" x14ac:dyDescent="0.35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23</v>
      </c>
      <c r="H2" s="6"/>
      <c r="K2" s="8"/>
      <c r="L2" s="7"/>
      <c r="M2" s="7"/>
      <c r="N2" s="1"/>
      <c r="O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24" s="16" customFormat="1" ht="21.75" customHeight="1" thickBot="1" x14ac:dyDescent="0.3">
      <c r="A4" s="139"/>
      <c r="B4" s="669"/>
      <c r="C4" s="738" t="s">
        <v>39</v>
      </c>
      <c r="D4" s="256"/>
      <c r="E4" s="671"/>
      <c r="F4" s="738"/>
      <c r="G4" s="741"/>
      <c r="H4" s="846" t="s">
        <v>22</v>
      </c>
      <c r="I4" s="847"/>
      <c r="J4" s="848"/>
      <c r="K4" s="672" t="s">
        <v>23</v>
      </c>
      <c r="L4" s="1061" t="s">
        <v>24</v>
      </c>
      <c r="M4" s="1062"/>
      <c r="N4" s="1069"/>
      <c r="O4" s="1069"/>
      <c r="P4" s="1070"/>
      <c r="Q4" s="1061" t="s">
        <v>25</v>
      </c>
      <c r="R4" s="1062"/>
      <c r="S4" s="1062"/>
      <c r="T4" s="1062"/>
      <c r="U4" s="1062"/>
      <c r="V4" s="1062"/>
      <c r="W4" s="1062"/>
      <c r="X4" s="1063"/>
    </row>
    <row r="5" spans="1:24" s="16" customFormat="1" ht="46.5" thickBot="1" x14ac:dyDescent="0.3">
      <c r="A5" s="140" t="s">
        <v>0</v>
      </c>
      <c r="B5" s="850"/>
      <c r="C5" s="124" t="s">
        <v>40</v>
      </c>
      <c r="D5" s="696" t="s">
        <v>41</v>
      </c>
      <c r="E5" s="103" t="s">
        <v>38</v>
      </c>
      <c r="F5" s="124" t="s">
        <v>26</v>
      </c>
      <c r="G5" s="103" t="s">
        <v>37</v>
      </c>
      <c r="H5" s="97" t="s">
        <v>27</v>
      </c>
      <c r="I5" s="568" t="s">
        <v>28</v>
      </c>
      <c r="J5" s="97" t="s">
        <v>29</v>
      </c>
      <c r="K5" s="675" t="s">
        <v>30</v>
      </c>
      <c r="L5" s="558" t="s">
        <v>31</v>
      </c>
      <c r="M5" s="124" t="s">
        <v>129</v>
      </c>
      <c r="N5" s="568" t="s">
        <v>32</v>
      </c>
      <c r="O5" s="907" t="s">
        <v>131</v>
      </c>
      <c r="P5" s="568" t="s">
        <v>130</v>
      </c>
      <c r="Q5" s="97" t="s">
        <v>33</v>
      </c>
      <c r="R5" s="568" t="s">
        <v>34</v>
      </c>
      <c r="S5" s="97" t="s">
        <v>35</v>
      </c>
      <c r="T5" s="568" t="s">
        <v>36</v>
      </c>
      <c r="U5" s="68" t="s">
        <v>125</v>
      </c>
      <c r="V5" s="558" t="s">
        <v>126</v>
      </c>
      <c r="W5" s="558" t="s">
        <v>127</v>
      </c>
      <c r="X5" s="103" t="s">
        <v>128</v>
      </c>
    </row>
    <row r="6" spans="1:24" s="16" customFormat="1" ht="39" customHeight="1" x14ac:dyDescent="0.25">
      <c r="A6" s="143" t="s">
        <v>6</v>
      </c>
      <c r="B6" s="676"/>
      <c r="C6" s="431">
        <v>28</v>
      </c>
      <c r="D6" s="432" t="s">
        <v>19</v>
      </c>
      <c r="E6" s="432" t="s">
        <v>140</v>
      </c>
      <c r="F6" s="404">
        <v>100</v>
      </c>
      <c r="G6" s="478"/>
      <c r="H6" s="278">
        <v>0.8</v>
      </c>
      <c r="I6" s="20">
        <v>1</v>
      </c>
      <c r="J6" s="45">
        <v>2.6</v>
      </c>
      <c r="K6" s="277">
        <v>14</v>
      </c>
      <c r="L6" s="246">
        <v>0.03</v>
      </c>
      <c r="M6" s="75">
        <v>0.04</v>
      </c>
      <c r="N6" s="13">
        <v>10</v>
      </c>
      <c r="O6" s="13">
        <v>10</v>
      </c>
      <c r="P6" s="43">
        <v>0</v>
      </c>
      <c r="Q6" s="291">
        <v>23</v>
      </c>
      <c r="R6" s="88">
        <v>42</v>
      </c>
      <c r="S6" s="88">
        <v>14</v>
      </c>
      <c r="T6" s="286">
        <v>0.6</v>
      </c>
      <c r="U6" s="88">
        <v>196</v>
      </c>
      <c r="V6" s="88">
        <v>0</v>
      </c>
      <c r="W6" s="286">
        <v>0</v>
      </c>
      <c r="X6" s="89">
        <v>0</v>
      </c>
    </row>
    <row r="7" spans="1:24" s="16" customFormat="1" ht="39" customHeight="1" x14ac:dyDescent="0.25">
      <c r="A7" s="104"/>
      <c r="B7" s="147"/>
      <c r="C7" s="99">
        <v>89</v>
      </c>
      <c r="D7" s="148" t="s">
        <v>10</v>
      </c>
      <c r="E7" s="377" t="s">
        <v>172</v>
      </c>
      <c r="F7" s="433">
        <v>100</v>
      </c>
      <c r="G7" s="171"/>
      <c r="H7" s="255">
        <v>19.5</v>
      </c>
      <c r="I7" s="80">
        <v>18.23</v>
      </c>
      <c r="J7" s="214">
        <v>4.55</v>
      </c>
      <c r="K7" s="392">
        <v>260.49</v>
      </c>
      <c r="L7" s="255">
        <v>0.06</v>
      </c>
      <c r="M7" s="215">
        <v>0.14000000000000001</v>
      </c>
      <c r="N7" s="80">
        <v>1.28</v>
      </c>
      <c r="O7" s="80">
        <v>0</v>
      </c>
      <c r="P7" s="214">
        <v>0</v>
      </c>
      <c r="Q7" s="255">
        <v>20.98</v>
      </c>
      <c r="R7" s="80">
        <v>191.49</v>
      </c>
      <c r="S7" s="80">
        <v>25.45</v>
      </c>
      <c r="T7" s="80">
        <v>2.85</v>
      </c>
      <c r="U7" s="80">
        <v>345.31</v>
      </c>
      <c r="V7" s="80">
        <v>8.0000000000000002E-3</v>
      </c>
      <c r="W7" s="80">
        <v>0</v>
      </c>
      <c r="X7" s="214">
        <v>0.06</v>
      </c>
    </row>
    <row r="8" spans="1:24" s="16" customFormat="1" ht="39" customHeight="1" x14ac:dyDescent="0.25">
      <c r="A8" s="104"/>
      <c r="B8" s="147"/>
      <c r="C8" s="99">
        <v>65</v>
      </c>
      <c r="D8" s="148" t="s">
        <v>49</v>
      </c>
      <c r="E8" s="377" t="s">
        <v>54</v>
      </c>
      <c r="F8" s="433">
        <v>180</v>
      </c>
      <c r="G8" s="426"/>
      <c r="H8" s="255">
        <v>8.11</v>
      </c>
      <c r="I8" s="80">
        <v>4.72</v>
      </c>
      <c r="J8" s="214">
        <v>49.54</v>
      </c>
      <c r="K8" s="217">
        <v>272.97000000000003</v>
      </c>
      <c r="L8" s="75">
        <v>0.1</v>
      </c>
      <c r="M8" s="75">
        <v>0.03</v>
      </c>
      <c r="N8" s="13">
        <v>0</v>
      </c>
      <c r="O8" s="13">
        <v>20</v>
      </c>
      <c r="P8" s="23">
        <v>0.08</v>
      </c>
      <c r="Q8" s="246">
        <v>16.25</v>
      </c>
      <c r="R8" s="13">
        <v>61</v>
      </c>
      <c r="S8" s="13">
        <v>10.97</v>
      </c>
      <c r="T8" s="13">
        <v>1.1100000000000001</v>
      </c>
      <c r="U8" s="13">
        <v>87</v>
      </c>
      <c r="V8" s="13">
        <v>1E-3</v>
      </c>
      <c r="W8" s="13">
        <v>0</v>
      </c>
      <c r="X8" s="43">
        <v>0.02</v>
      </c>
    </row>
    <row r="9" spans="1:24" s="16" customFormat="1" ht="39" customHeight="1" x14ac:dyDescent="0.25">
      <c r="A9" s="104"/>
      <c r="B9" s="147"/>
      <c r="C9" s="785">
        <v>107</v>
      </c>
      <c r="D9" s="184" t="s">
        <v>18</v>
      </c>
      <c r="E9" s="223" t="s">
        <v>135</v>
      </c>
      <c r="F9" s="230">
        <v>200</v>
      </c>
      <c r="G9" s="686"/>
      <c r="H9" s="245">
        <v>1</v>
      </c>
      <c r="I9" s="15">
        <v>0.2</v>
      </c>
      <c r="J9" s="41">
        <v>20.2</v>
      </c>
      <c r="K9" s="195">
        <v>92</v>
      </c>
      <c r="L9" s="278">
        <v>0.02</v>
      </c>
      <c r="M9" s="19">
        <v>0.02</v>
      </c>
      <c r="N9" s="20">
        <v>4</v>
      </c>
      <c r="O9" s="20">
        <v>0</v>
      </c>
      <c r="P9" s="45">
        <v>0</v>
      </c>
      <c r="Q9" s="278">
        <v>14</v>
      </c>
      <c r="R9" s="20">
        <v>14</v>
      </c>
      <c r="S9" s="20">
        <v>8</v>
      </c>
      <c r="T9" s="20">
        <v>2.8</v>
      </c>
      <c r="U9" s="20">
        <v>240</v>
      </c>
      <c r="V9" s="20">
        <v>2E-3</v>
      </c>
      <c r="W9" s="20">
        <v>0</v>
      </c>
      <c r="X9" s="45">
        <v>0</v>
      </c>
    </row>
    <row r="10" spans="1:24" s="16" customFormat="1" ht="39" customHeight="1" x14ac:dyDescent="0.25">
      <c r="A10" s="104"/>
      <c r="B10" s="147"/>
      <c r="C10" s="392">
        <v>119</v>
      </c>
      <c r="D10" s="148" t="s">
        <v>14</v>
      </c>
      <c r="E10" s="216" t="s">
        <v>55</v>
      </c>
      <c r="F10" s="132">
        <v>20</v>
      </c>
      <c r="G10" s="750"/>
      <c r="H10" s="278">
        <v>1.52</v>
      </c>
      <c r="I10" s="20">
        <v>0.16</v>
      </c>
      <c r="J10" s="45">
        <v>9.84</v>
      </c>
      <c r="K10" s="434">
        <v>47</v>
      </c>
      <c r="L10" s="278">
        <v>0.02</v>
      </c>
      <c r="M10" s="19">
        <v>0.01</v>
      </c>
      <c r="N10" s="20">
        <v>0</v>
      </c>
      <c r="O10" s="20">
        <v>0</v>
      </c>
      <c r="P10" s="45">
        <v>0</v>
      </c>
      <c r="Q10" s="19">
        <v>4</v>
      </c>
      <c r="R10" s="20">
        <v>13</v>
      </c>
      <c r="S10" s="20">
        <v>2.8</v>
      </c>
      <c r="T10" s="20">
        <v>0.22</v>
      </c>
      <c r="U10" s="20">
        <v>18.600000000000001</v>
      </c>
      <c r="V10" s="20">
        <v>1E-3</v>
      </c>
      <c r="W10" s="20">
        <v>1E-3</v>
      </c>
      <c r="X10" s="45">
        <v>2.9</v>
      </c>
    </row>
    <row r="11" spans="1:24" s="16" customFormat="1" ht="39" customHeight="1" x14ac:dyDescent="0.25">
      <c r="A11" s="104"/>
      <c r="B11" s="147"/>
      <c r="C11" s="99">
        <v>120</v>
      </c>
      <c r="D11" s="148" t="s">
        <v>15</v>
      </c>
      <c r="E11" s="216" t="s">
        <v>47</v>
      </c>
      <c r="F11" s="132">
        <v>20</v>
      </c>
      <c r="G11" s="132"/>
      <c r="H11" s="245">
        <v>1.32</v>
      </c>
      <c r="I11" s="15">
        <v>0.24</v>
      </c>
      <c r="J11" s="41">
        <v>8.0399999999999991</v>
      </c>
      <c r="K11" s="261">
        <v>39.6</v>
      </c>
      <c r="L11" s="278">
        <v>0.03</v>
      </c>
      <c r="M11" s="19">
        <v>0.02</v>
      </c>
      <c r="N11" s="20">
        <v>0</v>
      </c>
      <c r="O11" s="20">
        <v>0</v>
      </c>
      <c r="P11" s="45">
        <v>0</v>
      </c>
      <c r="Q11" s="278">
        <v>5.8</v>
      </c>
      <c r="R11" s="20">
        <v>30</v>
      </c>
      <c r="S11" s="20">
        <v>9.4</v>
      </c>
      <c r="T11" s="20">
        <v>0.78</v>
      </c>
      <c r="U11" s="20">
        <v>47</v>
      </c>
      <c r="V11" s="20">
        <v>1E-3</v>
      </c>
      <c r="W11" s="20">
        <v>1E-3</v>
      </c>
      <c r="X11" s="45">
        <v>0</v>
      </c>
    </row>
    <row r="12" spans="1:24" s="16" customFormat="1" ht="39" customHeight="1" x14ac:dyDescent="0.25">
      <c r="A12" s="104"/>
      <c r="B12" s="147"/>
      <c r="C12" s="435"/>
      <c r="D12" s="818"/>
      <c r="E12" s="312" t="s">
        <v>20</v>
      </c>
      <c r="F12" s="275">
        <f>F6+F7+F8+F9+F10+F11</f>
        <v>620</v>
      </c>
      <c r="G12" s="275"/>
      <c r="H12" s="208">
        <f t="shared" ref="H12:X12" si="0">H6+H7+H8+H9+H10+H11</f>
        <v>32.25</v>
      </c>
      <c r="I12" s="34">
        <f t="shared" si="0"/>
        <v>24.549999999999997</v>
      </c>
      <c r="J12" s="67">
        <f t="shared" si="0"/>
        <v>94.77000000000001</v>
      </c>
      <c r="K12" s="388">
        <f t="shared" si="0"/>
        <v>726.06000000000006</v>
      </c>
      <c r="L12" s="208">
        <f t="shared" si="0"/>
        <v>0.26</v>
      </c>
      <c r="M12" s="34">
        <f t="shared" si="0"/>
        <v>0.26</v>
      </c>
      <c r="N12" s="34">
        <f t="shared" si="0"/>
        <v>15.28</v>
      </c>
      <c r="O12" s="34">
        <f t="shared" si="0"/>
        <v>30</v>
      </c>
      <c r="P12" s="67">
        <f t="shared" si="0"/>
        <v>0.08</v>
      </c>
      <c r="Q12" s="208">
        <f t="shared" si="0"/>
        <v>84.03</v>
      </c>
      <c r="R12" s="34">
        <f t="shared" si="0"/>
        <v>351.49</v>
      </c>
      <c r="S12" s="34">
        <f t="shared" si="0"/>
        <v>70.62</v>
      </c>
      <c r="T12" s="34">
        <f t="shared" si="0"/>
        <v>8.36</v>
      </c>
      <c r="U12" s="34">
        <f t="shared" si="0"/>
        <v>933.91</v>
      </c>
      <c r="V12" s="34">
        <f t="shared" si="0"/>
        <v>1.3000000000000001E-2</v>
      </c>
      <c r="W12" s="34">
        <f t="shared" si="0"/>
        <v>2E-3</v>
      </c>
      <c r="X12" s="67">
        <f t="shared" si="0"/>
        <v>2.98</v>
      </c>
    </row>
    <row r="13" spans="1:24" s="16" customFormat="1" ht="39" customHeight="1" thickBot="1" x14ac:dyDescent="0.3">
      <c r="A13" s="104"/>
      <c r="B13" s="760"/>
      <c r="C13" s="435"/>
      <c r="D13" s="659"/>
      <c r="E13" s="361" t="s">
        <v>21</v>
      </c>
      <c r="F13" s="204"/>
      <c r="G13" s="204"/>
      <c r="H13" s="251"/>
      <c r="I13" s="151"/>
      <c r="J13" s="152"/>
      <c r="K13" s="330">
        <f>K12/27.2</f>
        <v>26.693382352941178</v>
      </c>
      <c r="L13" s="251"/>
      <c r="M13" s="213"/>
      <c r="N13" s="151"/>
      <c r="O13" s="151"/>
      <c r="P13" s="152"/>
      <c r="Q13" s="251"/>
      <c r="R13" s="151"/>
      <c r="S13" s="151"/>
      <c r="T13" s="151"/>
      <c r="U13" s="151"/>
      <c r="V13" s="151"/>
      <c r="W13" s="151"/>
      <c r="X13" s="152"/>
    </row>
    <row r="14" spans="1:24" s="16" customFormat="1" ht="39" customHeight="1" x14ac:dyDescent="0.25">
      <c r="A14" s="143" t="s">
        <v>7</v>
      </c>
      <c r="B14" s="153"/>
      <c r="C14" s="493">
        <v>23</v>
      </c>
      <c r="D14" s="835" t="s">
        <v>19</v>
      </c>
      <c r="E14" s="603" t="s">
        <v>147</v>
      </c>
      <c r="F14" s="699">
        <v>100</v>
      </c>
      <c r="G14" s="404"/>
      <c r="H14" s="419">
        <v>0.95</v>
      </c>
      <c r="I14" s="398">
        <v>0.6</v>
      </c>
      <c r="J14" s="588">
        <v>3.2</v>
      </c>
      <c r="K14" s="589">
        <v>19</v>
      </c>
      <c r="L14" s="357">
        <v>0.04</v>
      </c>
      <c r="M14" s="48">
        <v>0.04</v>
      </c>
      <c r="N14" s="48">
        <v>17.5</v>
      </c>
      <c r="O14" s="48">
        <v>70</v>
      </c>
      <c r="P14" s="401">
        <v>0</v>
      </c>
      <c r="Q14" s="357">
        <v>18.5</v>
      </c>
      <c r="R14" s="48">
        <v>34</v>
      </c>
      <c r="S14" s="48">
        <v>17</v>
      </c>
      <c r="T14" s="48">
        <v>0.75</v>
      </c>
      <c r="U14" s="48">
        <v>243</v>
      </c>
      <c r="V14" s="48">
        <v>1E-3</v>
      </c>
      <c r="W14" s="48">
        <v>0</v>
      </c>
      <c r="X14" s="49">
        <v>0.01</v>
      </c>
    </row>
    <row r="15" spans="1:24" s="16" customFormat="1" ht="39" customHeight="1" x14ac:dyDescent="0.25">
      <c r="A15" s="104"/>
      <c r="B15" s="132"/>
      <c r="C15" s="99">
        <v>31</v>
      </c>
      <c r="D15" s="426" t="s">
        <v>99</v>
      </c>
      <c r="E15" s="377" t="s">
        <v>78</v>
      </c>
      <c r="F15" s="231">
        <v>250</v>
      </c>
      <c r="G15" s="171"/>
      <c r="H15" s="246">
        <v>7.09</v>
      </c>
      <c r="I15" s="13">
        <v>10.119999999999999</v>
      </c>
      <c r="J15" s="23">
        <v>11.27</v>
      </c>
      <c r="K15" s="295">
        <v>165.55</v>
      </c>
      <c r="L15" s="246">
        <v>0.05</v>
      </c>
      <c r="M15" s="13">
        <v>0.08</v>
      </c>
      <c r="N15" s="13">
        <v>6.42</v>
      </c>
      <c r="O15" s="13">
        <v>160</v>
      </c>
      <c r="P15" s="23">
        <v>7.0000000000000007E-2</v>
      </c>
      <c r="Q15" s="246">
        <v>40.53</v>
      </c>
      <c r="R15" s="13">
        <v>94.83</v>
      </c>
      <c r="S15" s="13">
        <v>24.93</v>
      </c>
      <c r="T15" s="13">
        <v>1.6</v>
      </c>
      <c r="U15" s="13">
        <v>337.03</v>
      </c>
      <c r="V15" s="13">
        <v>7.0000000000000001E-3</v>
      </c>
      <c r="W15" s="13">
        <v>1E-3</v>
      </c>
      <c r="X15" s="43">
        <v>0.04</v>
      </c>
    </row>
    <row r="16" spans="1:24" s="16" customFormat="1" ht="39" customHeight="1" x14ac:dyDescent="0.25">
      <c r="A16" s="106"/>
      <c r="B16" s="160" t="s">
        <v>74</v>
      </c>
      <c r="C16" s="167">
        <v>296</v>
      </c>
      <c r="D16" s="811" t="s">
        <v>10</v>
      </c>
      <c r="E16" s="376" t="s">
        <v>110</v>
      </c>
      <c r="F16" s="514">
        <v>100</v>
      </c>
      <c r="G16" s="191"/>
      <c r="H16" s="437">
        <v>20.99</v>
      </c>
      <c r="I16" s="438">
        <v>21.48</v>
      </c>
      <c r="J16" s="503">
        <v>8.59</v>
      </c>
      <c r="K16" s="590">
        <v>312.86</v>
      </c>
      <c r="L16" s="437">
        <v>0.09</v>
      </c>
      <c r="M16" s="438">
        <v>0.17</v>
      </c>
      <c r="N16" s="438">
        <v>1.54</v>
      </c>
      <c r="O16" s="438">
        <v>30</v>
      </c>
      <c r="P16" s="503">
        <v>0.23</v>
      </c>
      <c r="Q16" s="437">
        <v>34.21</v>
      </c>
      <c r="R16" s="438">
        <v>199.3</v>
      </c>
      <c r="S16" s="438">
        <v>25.17</v>
      </c>
      <c r="T16" s="438">
        <v>2.27</v>
      </c>
      <c r="U16" s="438">
        <v>301.35000000000002</v>
      </c>
      <c r="V16" s="438">
        <v>6.0000000000000001E-3</v>
      </c>
      <c r="W16" s="438">
        <v>3.0000000000000001E-3</v>
      </c>
      <c r="X16" s="439">
        <v>0.1</v>
      </c>
    </row>
    <row r="17" spans="1:24" s="16" customFormat="1" ht="39" customHeight="1" x14ac:dyDescent="0.25">
      <c r="A17" s="106"/>
      <c r="B17" s="162" t="s">
        <v>76</v>
      </c>
      <c r="C17" s="163">
        <v>126</v>
      </c>
      <c r="D17" s="506" t="s">
        <v>10</v>
      </c>
      <c r="E17" s="309" t="s">
        <v>175</v>
      </c>
      <c r="F17" s="515">
        <v>100</v>
      </c>
      <c r="G17" s="192"/>
      <c r="H17" s="354">
        <v>18.87</v>
      </c>
      <c r="I17" s="56">
        <v>32.14</v>
      </c>
      <c r="J17" s="57">
        <v>3.99</v>
      </c>
      <c r="K17" s="591">
        <v>384.44</v>
      </c>
      <c r="L17" s="354">
        <v>0.5</v>
      </c>
      <c r="M17" s="56">
        <v>0.17</v>
      </c>
      <c r="N17" s="56">
        <v>1.2</v>
      </c>
      <c r="O17" s="56">
        <v>10</v>
      </c>
      <c r="P17" s="57">
        <v>0.49</v>
      </c>
      <c r="Q17" s="354">
        <v>35.01</v>
      </c>
      <c r="R17" s="56">
        <v>204.09</v>
      </c>
      <c r="S17" s="56">
        <v>31.87</v>
      </c>
      <c r="T17" s="56">
        <v>2.09</v>
      </c>
      <c r="U17" s="56">
        <v>357.98</v>
      </c>
      <c r="V17" s="56">
        <v>3.0000000000000001E-3</v>
      </c>
      <c r="W17" s="56">
        <v>0.02</v>
      </c>
      <c r="X17" s="73">
        <v>0.01</v>
      </c>
    </row>
    <row r="18" spans="1:24" s="16" customFormat="1" ht="48" customHeight="1" x14ac:dyDescent="0.25">
      <c r="A18" s="106"/>
      <c r="B18" s="187" t="s">
        <v>74</v>
      </c>
      <c r="C18" s="167">
        <v>312</v>
      </c>
      <c r="D18" s="811" t="s">
        <v>64</v>
      </c>
      <c r="E18" s="376" t="s">
        <v>167</v>
      </c>
      <c r="F18" s="187">
        <v>180</v>
      </c>
      <c r="G18" s="167"/>
      <c r="H18" s="437">
        <v>4.33</v>
      </c>
      <c r="I18" s="438">
        <v>8.76</v>
      </c>
      <c r="J18" s="439">
        <v>19.32</v>
      </c>
      <c r="K18" s="386">
        <v>175.39</v>
      </c>
      <c r="L18" s="437">
        <v>0.13</v>
      </c>
      <c r="M18" s="441">
        <v>0.15</v>
      </c>
      <c r="N18" s="438">
        <v>29.73</v>
      </c>
      <c r="O18" s="53">
        <v>150</v>
      </c>
      <c r="P18" s="72">
        <v>0.09</v>
      </c>
      <c r="Q18" s="437">
        <v>67.75</v>
      </c>
      <c r="R18" s="438">
        <v>108.66</v>
      </c>
      <c r="S18" s="438">
        <v>36.56</v>
      </c>
      <c r="T18" s="438">
        <v>1.37</v>
      </c>
      <c r="U18" s="53">
        <v>510.86</v>
      </c>
      <c r="V18" s="53">
        <v>6.4799999999999996E-3</v>
      </c>
      <c r="W18" s="53">
        <v>8.3000000000000001E-4</v>
      </c>
      <c r="X18" s="72">
        <v>0.03</v>
      </c>
    </row>
    <row r="19" spans="1:24" s="16" customFormat="1" ht="48" customHeight="1" x14ac:dyDescent="0.25">
      <c r="A19" s="106"/>
      <c r="B19" s="162" t="s">
        <v>76</v>
      </c>
      <c r="C19" s="168">
        <v>22</v>
      </c>
      <c r="D19" s="730" t="s">
        <v>64</v>
      </c>
      <c r="E19" s="309" t="s">
        <v>120</v>
      </c>
      <c r="F19" s="188">
        <v>180</v>
      </c>
      <c r="G19" s="192"/>
      <c r="H19" s="354">
        <v>2.89</v>
      </c>
      <c r="I19" s="56">
        <v>8.43</v>
      </c>
      <c r="J19" s="57">
        <v>17.02</v>
      </c>
      <c r="K19" s="591">
        <v>156.94999999999999</v>
      </c>
      <c r="L19" s="354">
        <v>0.1</v>
      </c>
      <c r="M19" s="56">
        <v>0.08</v>
      </c>
      <c r="N19" s="56">
        <v>16.36</v>
      </c>
      <c r="O19" s="56">
        <v>510</v>
      </c>
      <c r="P19" s="57">
        <v>0.08</v>
      </c>
      <c r="Q19" s="354">
        <v>42.29</v>
      </c>
      <c r="R19" s="56">
        <v>75.680000000000007</v>
      </c>
      <c r="S19" s="56">
        <v>33.68</v>
      </c>
      <c r="T19" s="56">
        <v>1.24</v>
      </c>
      <c r="U19" s="56">
        <v>579.27</v>
      </c>
      <c r="V19" s="56">
        <v>6.0000000000000001E-3</v>
      </c>
      <c r="W19" s="56">
        <v>1E-3</v>
      </c>
      <c r="X19" s="73">
        <v>0.04</v>
      </c>
    </row>
    <row r="20" spans="1:24" s="16" customFormat="1" ht="39" customHeight="1" x14ac:dyDescent="0.25">
      <c r="A20" s="106"/>
      <c r="B20" s="132"/>
      <c r="C20" s="145">
        <v>114</v>
      </c>
      <c r="D20" s="184" t="s">
        <v>46</v>
      </c>
      <c r="E20" s="223" t="s">
        <v>52</v>
      </c>
      <c r="F20" s="717">
        <v>200</v>
      </c>
      <c r="G20" s="131"/>
      <c r="H20" s="17">
        <v>0</v>
      </c>
      <c r="I20" s="15">
        <v>0</v>
      </c>
      <c r="J20" s="18">
        <v>7.27</v>
      </c>
      <c r="K20" s="296">
        <v>28.73</v>
      </c>
      <c r="L20" s="245">
        <v>0</v>
      </c>
      <c r="M20" s="15">
        <v>0</v>
      </c>
      <c r="N20" s="15">
        <v>0</v>
      </c>
      <c r="O20" s="15">
        <v>0</v>
      </c>
      <c r="P20" s="18">
        <v>0</v>
      </c>
      <c r="Q20" s="245">
        <v>0.26</v>
      </c>
      <c r="R20" s="15">
        <v>0.03</v>
      </c>
      <c r="S20" s="15">
        <v>0.03</v>
      </c>
      <c r="T20" s="15">
        <v>0.02</v>
      </c>
      <c r="U20" s="15">
        <v>0.28999999999999998</v>
      </c>
      <c r="V20" s="15">
        <v>0</v>
      </c>
      <c r="W20" s="15">
        <v>0</v>
      </c>
      <c r="X20" s="41">
        <v>0</v>
      </c>
    </row>
    <row r="21" spans="1:24" s="16" customFormat="1" ht="29.25" customHeight="1" x14ac:dyDescent="0.25">
      <c r="A21" s="106"/>
      <c r="B21" s="132"/>
      <c r="C21" s="392">
        <v>119</v>
      </c>
      <c r="D21" s="426" t="s">
        <v>14</v>
      </c>
      <c r="E21" s="148" t="s">
        <v>55</v>
      </c>
      <c r="F21" s="132">
        <v>30</v>
      </c>
      <c r="G21" s="171"/>
      <c r="H21" s="278">
        <v>2.2799999999999998</v>
      </c>
      <c r="I21" s="20">
        <v>0.24</v>
      </c>
      <c r="J21" s="21">
        <v>14.76</v>
      </c>
      <c r="K21" s="467">
        <v>70.5</v>
      </c>
      <c r="L21" s="278">
        <v>0.03</v>
      </c>
      <c r="M21" s="20">
        <v>0.01</v>
      </c>
      <c r="N21" s="20">
        <v>0</v>
      </c>
      <c r="O21" s="20">
        <v>0</v>
      </c>
      <c r="P21" s="21">
        <v>0</v>
      </c>
      <c r="Q21" s="278">
        <v>6</v>
      </c>
      <c r="R21" s="20">
        <v>19.5</v>
      </c>
      <c r="S21" s="20">
        <v>4.2</v>
      </c>
      <c r="T21" s="20">
        <v>0.33</v>
      </c>
      <c r="U21" s="20">
        <v>27.9</v>
      </c>
      <c r="V21" s="20">
        <v>1E-3</v>
      </c>
      <c r="W21" s="20">
        <v>2E-3</v>
      </c>
      <c r="X21" s="45">
        <v>4.3499999999999996</v>
      </c>
    </row>
    <row r="22" spans="1:24" s="16" customFormat="1" ht="39" customHeight="1" x14ac:dyDescent="0.25">
      <c r="A22" s="106"/>
      <c r="B22" s="132"/>
      <c r="C22" s="99">
        <v>120</v>
      </c>
      <c r="D22" s="426" t="s">
        <v>15</v>
      </c>
      <c r="E22" s="148" t="s">
        <v>47</v>
      </c>
      <c r="F22" s="126">
        <v>30</v>
      </c>
      <c r="G22" s="131"/>
      <c r="H22" s="17">
        <v>1.98</v>
      </c>
      <c r="I22" s="15">
        <v>0.36</v>
      </c>
      <c r="J22" s="18">
        <v>12.06</v>
      </c>
      <c r="K22" s="195">
        <v>59.4</v>
      </c>
      <c r="L22" s="17">
        <v>0.05</v>
      </c>
      <c r="M22" s="17">
        <v>0.02</v>
      </c>
      <c r="N22" s="15">
        <v>0</v>
      </c>
      <c r="O22" s="15">
        <v>0</v>
      </c>
      <c r="P22" s="18">
        <v>0</v>
      </c>
      <c r="Q22" s="245">
        <v>8.6999999999999993</v>
      </c>
      <c r="R22" s="15">
        <v>45</v>
      </c>
      <c r="S22" s="15">
        <v>14.1</v>
      </c>
      <c r="T22" s="15">
        <v>1.17</v>
      </c>
      <c r="U22" s="15">
        <v>70.5</v>
      </c>
      <c r="V22" s="15">
        <v>1E-3</v>
      </c>
      <c r="W22" s="15">
        <v>2E-3</v>
      </c>
      <c r="X22" s="41">
        <v>0.01</v>
      </c>
    </row>
    <row r="23" spans="1:24" s="16" customFormat="1" ht="39" customHeight="1" x14ac:dyDescent="0.25">
      <c r="A23" s="106"/>
      <c r="B23" s="160" t="s">
        <v>74</v>
      </c>
      <c r="C23" s="412"/>
      <c r="D23" s="790"/>
      <c r="E23" s="310" t="s">
        <v>20</v>
      </c>
      <c r="F23" s="301">
        <f>F14+F15+F16+F18+F20+F21+F22</f>
        <v>890</v>
      </c>
      <c r="G23" s="302"/>
      <c r="H23" s="207">
        <f t="shared" ref="H23:T23" si="1">H14+H15+H16+H18+H20+H21+H22</f>
        <v>37.619999999999997</v>
      </c>
      <c r="I23" s="22">
        <f t="shared" si="1"/>
        <v>41.56</v>
      </c>
      <c r="J23" s="110">
        <f t="shared" si="1"/>
        <v>76.47</v>
      </c>
      <c r="K23" s="302">
        <f t="shared" si="1"/>
        <v>831.43</v>
      </c>
      <c r="L23" s="207">
        <f t="shared" si="1"/>
        <v>0.38999999999999996</v>
      </c>
      <c r="M23" s="22">
        <f t="shared" ref="M23" si="2">M14+M15+M16+M18+M20+M21+M22</f>
        <v>0.47000000000000008</v>
      </c>
      <c r="N23" s="22">
        <f t="shared" si="1"/>
        <v>55.19</v>
      </c>
      <c r="O23" s="22">
        <f t="shared" si="1"/>
        <v>410</v>
      </c>
      <c r="P23" s="110">
        <f t="shared" si="1"/>
        <v>0.39</v>
      </c>
      <c r="Q23" s="207">
        <f t="shared" si="1"/>
        <v>175.95</v>
      </c>
      <c r="R23" s="22">
        <f t="shared" si="1"/>
        <v>501.31999999999994</v>
      </c>
      <c r="S23" s="22">
        <f t="shared" si="1"/>
        <v>121.99</v>
      </c>
      <c r="T23" s="22">
        <f t="shared" si="1"/>
        <v>7.51</v>
      </c>
      <c r="U23" s="22">
        <f t="shared" ref="U23:X23" si="3">U14+U15+U16+U18+U20+U21+U22</f>
        <v>1490.93</v>
      </c>
      <c r="V23" s="22">
        <f t="shared" si="3"/>
        <v>2.248E-2</v>
      </c>
      <c r="W23" s="22">
        <f t="shared" si="3"/>
        <v>8.830000000000001E-3</v>
      </c>
      <c r="X23" s="61">
        <f t="shared" si="3"/>
        <v>4.5399999999999991</v>
      </c>
    </row>
    <row r="24" spans="1:24" s="16" customFormat="1" ht="39" customHeight="1" x14ac:dyDescent="0.25">
      <c r="A24" s="106"/>
      <c r="B24" s="162" t="s">
        <v>76</v>
      </c>
      <c r="C24" s="413"/>
      <c r="D24" s="836"/>
      <c r="E24" s="794" t="s">
        <v>20</v>
      </c>
      <c r="F24" s="300">
        <f>F14+F15+F17+F19+F20+F21+F22</f>
        <v>890</v>
      </c>
      <c r="G24" s="537"/>
      <c r="H24" s="314">
        <f t="shared" ref="H24:T24" si="4">H14+H15+H17+H19+H20+H21+H22</f>
        <v>34.059999999999995</v>
      </c>
      <c r="I24" s="55">
        <f t="shared" si="4"/>
        <v>51.89</v>
      </c>
      <c r="J24" s="502">
        <f t="shared" si="4"/>
        <v>69.569999999999993</v>
      </c>
      <c r="K24" s="303">
        <f t="shared" si="4"/>
        <v>884.57</v>
      </c>
      <c r="L24" s="314">
        <f t="shared" si="4"/>
        <v>0.77</v>
      </c>
      <c r="M24" s="55">
        <f t="shared" ref="M24" si="5">M14+M15+M17+M19+M20+M21+M22</f>
        <v>0.40000000000000008</v>
      </c>
      <c r="N24" s="55">
        <f t="shared" si="4"/>
        <v>41.480000000000004</v>
      </c>
      <c r="O24" s="55">
        <f t="shared" si="4"/>
        <v>750</v>
      </c>
      <c r="P24" s="502">
        <f t="shared" si="4"/>
        <v>0.64</v>
      </c>
      <c r="Q24" s="314">
        <f t="shared" si="4"/>
        <v>151.28999999999996</v>
      </c>
      <c r="R24" s="55">
        <f t="shared" si="4"/>
        <v>473.12999999999994</v>
      </c>
      <c r="S24" s="55">
        <f t="shared" si="4"/>
        <v>125.80999999999999</v>
      </c>
      <c r="T24" s="55">
        <f t="shared" si="4"/>
        <v>7.1999999999999993</v>
      </c>
      <c r="U24" s="55">
        <f t="shared" ref="U24:X24" si="6">U14+U15+U17+U19+U20+U21+U22</f>
        <v>1615.97</v>
      </c>
      <c r="V24" s="55">
        <f t="shared" si="6"/>
        <v>1.9000000000000003E-2</v>
      </c>
      <c r="W24" s="55">
        <f t="shared" si="6"/>
        <v>2.6000000000000002E-2</v>
      </c>
      <c r="X24" s="74">
        <f t="shared" si="6"/>
        <v>4.4599999999999991</v>
      </c>
    </row>
    <row r="25" spans="1:24" s="16" customFormat="1" ht="39" customHeight="1" x14ac:dyDescent="0.25">
      <c r="A25" s="106"/>
      <c r="B25" s="160" t="s">
        <v>74</v>
      </c>
      <c r="C25" s="414"/>
      <c r="D25" s="837"/>
      <c r="E25" s="793" t="s">
        <v>21</v>
      </c>
      <c r="F25" s="450"/>
      <c r="G25" s="527"/>
      <c r="H25" s="443"/>
      <c r="I25" s="444"/>
      <c r="J25" s="530"/>
      <c r="K25" s="577">
        <f>K23/27.2</f>
        <v>30.567279411764705</v>
      </c>
      <c r="L25" s="443"/>
      <c r="M25" s="444"/>
      <c r="N25" s="444"/>
      <c r="O25" s="444"/>
      <c r="P25" s="530"/>
      <c r="Q25" s="443"/>
      <c r="R25" s="444"/>
      <c r="S25" s="444"/>
      <c r="T25" s="444"/>
      <c r="U25" s="444"/>
      <c r="V25" s="444"/>
      <c r="W25" s="444"/>
      <c r="X25" s="445"/>
    </row>
    <row r="26" spans="1:24" s="16" customFormat="1" ht="39" customHeight="1" thickBot="1" x14ac:dyDescent="0.3">
      <c r="A26" s="265"/>
      <c r="B26" s="512" t="s">
        <v>76</v>
      </c>
      <c r="C26" s="497"/>
      <c r="D26" s="732"/>
      <c r="E26" s="705" t="s">
        <v>21</v>
      </c>
      <c r="F26" s="454"/>
      <c r="G26" s="203"/>
      <c r="H26" s="455"/>
      <c r="I26" s="456"/>
      <c r="J26" s="504"/>
      <c r="K26" s="592">
        <f>K24/27.2</f>
        <v>32.520955882352943</v>
      </c>
      <c r="L26" s="455"/>
      <c r="M26" s="456"/>
      <c r="N26" s="456"/>
      <c r="O26" s="456"/>
      <c r="P26" s="504"/>
      <c r="Q26" s="455"/>
      <c r="R26" s="456"/>
      <c r="S26" s="456"/>
      <c r="T26" s="456"/>
      <c r="U26" s="456"/>
      <c r="V26" s="456"/>
      <c r="W26" s="456"/>
      <c r="X26" s="457"/>
    </row>
    <row r="27" spans="1:24" x14ac:dyDescent="0.25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  <c r="O27" s="2"/>
    </row>
    <row r="28" spans="1:24" ht="18.75" x14ac:dyDescent="0.25">
      <c r="A28" s="626" t="s">
        <v>66</v>
      </c>
      <c r="B28" s="744"/>
      <c r="C28" s="627"/>
      <c r="D28" s="745"/>
      <c r="E28" s="25"/>
      <c r="F28" s="26"/>
      <c r="G28" s="11"/>
      <c r="H28" s="11"/>
      <c r="I28" s="11"/>
      <c r="J28" s="11"/>
    </row>
    <row r="29" spans="1:24" ht="18.75" x14ac:dyDescent="0.25">
      <c r="A29" s="629" t="s">
        <v>67</v>
      </c>
      <c r="B29" s="746"/>
      <c r="C29" s="500"/>
      <c r="D29" s="113"/>
      <c r="E29" s="25"/>
      <c r="F29" s="26"/>
      <c r="G29" s="11"/>
      <c r="H29" s="11"/>
      <c r="I29" s="11"/>
      <c r="J29" s="11"/>
    </row>
    <row r="30" spans="1:24" ht="18.75" x14ac:dyDescent="0.25">
      <c r="D30" s="11"/>
      <c r="E30" s="25"/>
      <c r="F30" s="26"/>
      <c r="G30" s="11"/>
      <c r="H30" s="11"/>
      <c r="I30" s="11"/>
      <c r="J30" s="11"/>
    </row>
    <row r="31" spans="1:24" ht="18.75" x14ac:dyDescent="0.25">
      <c r="D31" s="11"/>
      <c r="E31" s="25"/>
      <c r="F31" s="26"/>
      <c r="G31" s="11"/>
      <c r="H31" s="11"/>
      <c r="I31" s="11"/>
      <c r="J31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Z34"/>
  <sheetViews>
    <sheetView tabSelected="1" zoomScale="80" zoomScaleNormal="80" workbookViewId="0">
      <selection activeCell="D7" sqref="D7"/>
    </sheetView>
  </sheetViews>
  <sheetFormatPr defaultRowHeight="15" x14ac:dyDescent="0.25"/>
  <cols>
    <col min="1" max="1" width="16.85546875" customWidth="1"/>
    <col min="2" max="2" width="1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4.85546875" customWidth="1"/>
    <col min="8" max="8" width="12.42578125" customWidth="1"/>
    <col min="9" max="9" width="11.28515625" customWidth="1"/>
    <col min="10" max="10" width="12.85546875" customWidth="1"/>
    <col min="11" max="11" width="20" customWidth="1"/>
    <col min="12" max="13" width="11.28515625" customWidth="1"/>
  </cols>
  <sheetData>
    <row r="2" spans="1:26" ht="23.25" x14ac:dyDescent="0.35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24</v>
      </c>
      <c r="H2" s="6"/>
      <c r="K2" s="8"/>
      <c r="L2" s="7"/>
      <c r="M2" s="7"/>
      <c r="N2" s="1"/>
      <c r="O2" s="2"/>
    </row>
    <row r="3" spans="1:26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26" s="16" customFormat="1" ht="21.75" customHeight="1" thickBot="1" x14ac:dyDescent="0.3">
      <c r="A4" s="139"/>
      <c r="B4" s="139"/>
      <c r="C4" s="738" t="s">
        <v>39</v>
      </c>
      <c r="D4" s="256"/>
      <c r="E4" s="671"/>
      <c r="F4" s="738"/>
      <c r="G4" s="738"/>
      <c r="H4" s="843" t="s">
        <v>22</v>
      </c>
      <c r="I4" s="844"/>
      <c r="J4" s="804"/>
      <c r="K4" s="695" t="s">
        <v>23</v>
      </c>
      <c r="L4" s="1061" t="s">
        <v>24</v>
      </c>
      <c r="M4" s="1062"/>
      <c r="N4" s="1069"/>
      <c r="O4" s="1069"/>
      <c r="P4" s="1070"/>
      <c r="Q4" s="1061" t="s">
        <v>25</v>
      </c>
      <c r="R4" s="1062"/>
      <c r="S4" s="1062"/>
      <c r="T4" s="1062"/>
      <c r="U4" s="1062"/>
      <c r="V4" s="1062"/>
      <c r="W4" s="1062"/>
      <c r="X4" s="1063"/>
    </row>
    <row r="5" spans="1:26" s="16" customFormat="1" ht="46.5" thickBot="1" x14ac:dyDescent="0.3">
      <c r="A5" s="140" t="s">
        <v>0</v>
      </c>
      <c r="B5" s="631"/>
      <c r="C5" s="124" t="s">
        <v>40</v>
      </c>
      <c r="D5" s="696" t="s">
        <v>41</v>
      </c>
      <c r="E5" s="103" t="s">
        <v>38</v>
      </c>
      <c r="F5" s="124" t="s">
        <v>26</v>
      </c>
      <c r="G5" s="124" t="s">
        <v>37</v>
      </c>
      <c r="H5" s="124" t="s">
        <v>27</v>
      </c>
      <c r="I5" s="568" t="s">
        <v>28</v>
      </c>
      <c r="J5" s="492" t="s">
        <v>29</v>
      </c>
      <c r="K5" s="697" t="s">
        <v>30</v>
      </c>
      <c r="L5" s="558" t="s">
        <v>31</v>
      </c>
      <c r="M5" s="124" t="s">
        <v>129</v>
      </c>
      <c r="N5" s="568" t="s">
        <v>32</v>
      </c>
      <c r="O5" s="907" t="s">
        <v>131</v>
      </c>
      <c r="P5" s="568" t="s">
        <v>130</v>
      </c>
      <c r="Q5" s="97" t="s">
        <v>33</v>
      </c>
      <c r="R5" s="568" t="s">
        <v>34</v>
      </c>
      <c r="S5" s="97" t="s">
        <v>35</v>
      </c>
      <c r="T5" s="568" t="s">
        <v>36</v>
      </c>
      <c r="U5" s="68" t="s">
        <v>125</v>
      </c>
      <c r="V5" s="558" t="s">
        <v>126</v>
      </c>
      <c r="W5" s="558" t="s">
        <v>127</v>
      </c>
      <c r="X5" s="103" t="s">
        <v>128</v>
      </c>
    </row>
    <row r="6" spans="1:26" s="16" customFormat="1" ht="39" customHeight="1" x14ac:dyDescent="0.25">
      <c r="A6" s="143" t="s">
        <v>6</v>
      </c>
      <c r="B6" s="153"/>
      <c r="C6" s="224">
        <v>25</v>
      </c>
      <c r="D6" s="677" t="s">
        <v>19</v>
      </c>
      <c r="E6" s="360" t="s">
        <v>50</v>
      </c>
      <c r="F6" s="733">
        <v>150</v>
      </c>
      <c r="G6" s="136"/>
      <c r="H6" s="38">
        <v>0.6</v>
      </c>
      <c r="I6" s="39">
        <v>0.45</v>
      </c>
      <c r="J6" s="42">
        <v>15.45</v>
      </c>
      <c r="K6" s="197">
        <v>70.5</v>
      </c>
      <c r="L6" s="271">
        <v>0.03</v>
      </c>
      <c r="M6" s="38">
        <v>0.05</v>
      </c>
      <c r="N6" s="39">
        <v>7.5</v>
      </c>
      <c r="O6" s="39">
        <v>0</v>
      </c>
      <c r="P6" s="40">
        <v>0</v>
      </c>
      <c r="Q6" s="38">
        <v>28.5</v>
      </c>
      <c r="R6" s="39">
        <v>24</v>
      </c>
      <c r="S6" s="39">
        <v>18</v>
      </c>
      <c r="T6" s="39">
        <v>0</v>
      </c>
      <c r="U6" s="39">
        <v>232.5</v>
      </c>
      <c r="V6" s="39">
        <v>1E-3</v>
      </c>
      <c r="W6" s="39">
        <v>0</v>
      </c>
      <c r="X6" s="45">
        <v>0.01</v>
      </c>
    </row>
    <row r="7" spans="1:26" s="16" customFormat="1" ht="39" customHeight="1" x14ac:dyDescent="0.25">
      <c r="A7" s="104"/>
      <c r="B7" s="161"/>
      <c r="C7" s="132">
        <v>67</v>
      </c>
      <c r="D7" s="148" t="s">
        <v>62</v>
      </c>
      <c r="E7" s="148" t="s">
        <v>168</v>
      </c>
      <c r="F7" s="171">
        <v>200</v>
      </c>
      <c r="G7" s="148"/>
      <c r="H7" s="278">
        <v>25.15</v>
      </c>
      <c r="I7" s="20">
        <v>26.96</v>
      </c>
      <c r="J7" s="45">
        <v>3.72</v>
      </c>
      <c r="K7" s="198">
        <v>360.42</v>
      </c>
      <c r="L7" s="278">
        <v>0.1</v>
      </c>
      <c r="M7" s="19">
        <v>0.69</v>
      </c>
      <c r="N7" s="20">
        <v>0.37</v>
      </c>
      <c r="O7" s="20">
        <v>310</v>
      </c>
      <c r="P7" s="45">
        <v>3.83</v>
      </c>
      <c r="Q7" s="19">
        <v>299.25</v>
      </c>
      <c r="R7" s="20">
        <v>403.42</v>
      </c>
      <c r="S7" s="20">
        <v>30.23</v>
      </c>
      <c r="T7" s="20">
        <v>3.73</v>
      </c>
      <c r="U7" s="20">
        <v>274.95</v>
      </c>
      <c r="V7" s="20">
        <v>5.0000000000000001E-3</v>
      </c>
      <c r="W7" s="20">
        <v>4.3999999999999997E-2</v>
      </c>
      <c r="X7" s="45">
        <v>0.01</v>
      </c>
    </row>
    <row r="8" spans="1:26" s="16" customFormat="1" ht="39" customHeight="1" x14ac:dyDescent="0.25">
      <c r="A8" s="104"/>
      <c r="B8" s="132"/>
      <c r="C8" s="132">
        <v>115</v>
      </c>
      <c r="D8" s="328" t="s">
        <v>18</v>
      </c>
      <c r="E8" s="668" t="s">
        <v>45</v>
      </c>
      <c r="F8" s="787">
        <v>200</v>
      </c>
      <c r="G8" s="133"/>
      <c r="H8" s="17">
        <v>6.64</v>
      </c>
      <c r="I8" s="15">
        <v>5.15</v>
      </c>
      <c r="J8" s="18">
        <v>16.809999999999999</v>
      </c>
      <c r="K8" s="195">
        <v>141.19</v>
      </c>
      <c r="L8" s="245">
        <v>0.06</v>
      </c>
      <c r="M8" s="17">
        <v>0.26</v>
      </c>
      <c r="N8" s="15">
        <v>1.0900000000000001</v>
      </c>
      <c r="O8" s="15">
        <v>30</v>
      </c>
      <c r="P8" s="41">
        <v>0.1</v>
      </c>
      <c r="Q8" s="17">
        <v>226.48</v>
      </c>
      <c r="R8" s="15">
        <v>187.22</v>
      </c>
      <c r="S8" s="15">
        <v>40.369999999999997</v>
      </c>
      <c r="T8" s="15">
        <v>0.97</v>
      </c>
      <c r="U8" s="15">
        <v>304.77999999999997</v>
      </c>
      <c r="V8" s="15">
        <v>1.7000000000000001E-2</v>
      </c>
      <c r="W8" s="15">
        <v>4.0000000000000001E-3</v>
      </c>
      <c r="X8" s="41">
        <v>0.05</v>
      </c>
    </row>
    <row r="9" spans="1:26" s="16" customFormat="1" ht="39" customHeight="1" x14ac:dyDescent="0.25">
      <c r="A9" s="104"/>
      <c r="B9" s="132"/>
      <c r="C9" s="132">
        <v>121</v>
      </c>
      <c r="D9" s="959" t="s">
        <v>14</v>
      </c>
      <c r="E9" s="223" t="s">
        <v>51</v>
      </c>
      <c r="F9" s="202">
        <v>30</v>
      </c>
      <c r="G9" s="131"/>
      <c r="H9" s="17">
        <v>2.25</v>
      </c>
      <c r="I9" s="15">
        <v>0.87</v>
      </c>
      <c r="J9" s="18">
        <v>14.94</v>
      </c>
      <c r="K9" s="195">
        <v>78.599999999999994</v>
      </c>
      <c r="L9" s="245">
        <v>0.03</v>
      </c>
      <c r="M9" s="17">
        <v>0.01</v>
      </c>
      <c r="N9" s="15">
        <v>0</v>
      </c>
      <c r="O9" s="15">
        <v>0</v>
      </c>
      <c r="P9" s="41">
        <v>0</v>
      </c>
      <c r="Q9" s="17">
        <v>5.7</v>
      </c>
      <c r="R9" s="15">
        <v>19.5</v>
      </c>
      <c r="S9" s="15">
        <v>3.9</v>
      </c>
      <c r="T9" s="15">
        <v>0.36</v>
      </c>
      <c r="U9" s="15">
        <v>27.6</v>
      </c>
      <c r="V9" s="15">
        <v>0</v>
      </c>
      <c r="W9" s="15">
        <v>0</v>
      </c>
      <c r="X9" s="41">
        <v>0</v>
      </c>
    </row>
    <row r="10" spans="1:26" s="16" customFormat="1" ht="39" customHeight="1" x14ac:dyDescent="0.25">
      <c r="A10" s="104"/>
      <c r="B10" s="132"/>
      <c r="C10" s="217"/>
      <c r="D10" s="328"/>
      <c r="E10" s="312" t="s">
        <v>20</v>
      </c>
      <c r="F10" s="424">
        <f>SUM(F6:F9)</f>
        <v>580</v>
      </c>
      <c r="G10" s="133"/>
      <c r="H10" s="337">
        <f t="shared" ref="H10:X10" si="0">SUM(H6:H9)</f>
        <v>34.64</v>
      </c>
      <c r="I10" s="28">
        <f t="shared" si="0"/>
        <v>33.43</v>
      </c>
      <c r="J10" s="340">
        <f t="shared" si="0"/>
        <v>50.919999999999995</v>
      </c>
      <c r="K10" s="343">
        <f t="shared" si="0"/>
        <v>650.71</v>
      </c>
      <c r="L10" s="337">
        <f t="shared" si="0"/>
        <v>0.22</v>
      </c>
      <c r="M10" s="28">
        <f t="shared" si="0"/>
        <v>1.01</v>
      </c>
      <c r="N10" s="28">
        <f t="shared" si="0"/>
        <v>8.9600000000000009</v>
      </c>
      <c r="O10" s="28">
        <f t="shared" si="0"/>
        <v>340</v>
      </c>
      <c r="P10" s="340">
        <f t="shared" si="0"/>
        <v>3.93</v>
      </c>
      <c r="Q10" s="345">
        <f t="shared" si="0"/>
        <v>559.93000000000006</v>
      </c>
      <c r="R10" s="28">
        <f t="shared" si="0"/>
        <v>634.14</v>
      </c>
      <c r="S10" s="28">
        <f t="shared" si="0"/>
        <v>92.5</v>
      </c>
      <c r="T10" s="28">
        <f t="shared" si="0"/>
        <v>5.0600000000000005</v>
      </c>
      <c r="U10" s="28">
        <f t="shared" si="0"/>
        <v>839.83</v>
      </c>
      <c r="V10" s="28">
        <f t="shared" si="0"/>
        <v>2.3E-2</v>
      </c>
      <c r="W10" s="28">
        <f t="shared" si="0"/>
        <v>4.8000000000000001E-2</v>
      </c>
      <c r="X10" s="331">
        <f t="shared" si="0"/>
        <v>7.0000000000000007E-2</v>
      </c>
    </row>
    <row r="11" spans="1:26" s="16" customFormat="1" ht="39" customHeight="1" thickBot="1" x14ac:dyDescent="0.3">
      <c r="A11" s="104"/>
      <c r="B11" s="252"/>
      <c r="C11" s="135"/>
      <c r="D11" s="819"/>
      <c r="E11" s="361" t="s">
        <v>21</v>
      </c>
      <c r="F11" s="425"/>
      <c r="G11" s="336"/>
      <c r="H11" s="338"/>
      <c r="I11" s="332"/>
      <c r="J11" s="341"/>
      <c r="K11" s="344">
        <f>K10/27.2</f>
        <v>23.923161764705885</v>
      </c>
      <c r="L11" s="332"/>
      <c r="M11" s="332"/>
      <c r="N11" s="332"/>
      <c r="O11" s="332"/>
      <c r="P11" s="919"/>
      <c r="Q11" s="338"/>
      <c r="R11" s="332"/>
      <c r="S11" s="332"/>
      <c r="T11" s="332"/>
      <c r="U11" s="332"/>
      <c r="V11" s="332"/>
      <c r="W11" s="332"/>
      <c r="X11" s="919"/>
    </row>
    <row r="12" spans="1:26" s="16" customFormat="1" ht="39" customHeight="1" x14ac:dyDescent="0.25">
      <c r="A12" s="143" t="s">
        <v>7</v>
      </c>
      <c r="B12" s="224"/>
      <c r="C12" s="136">
        <v>13</v>
      </c>
      <c r="D12" s="710" t="s">
        <v>8</v>
      </c>
      <c r="E12" s="360" t="s">
        <v>58</v>
      </c>
      <c r="F12" s="820">
        <v>100</v>
      </c>
      <c r="G12" s="306"/>
      <c r="H12" s="357">
        <v>1.86</v>
      </c>
      <c r="I12" s="48">
        <v>7.12</v>
      </c>
      <c r="J12" s="49">
        <v>10.039999999999999</v>
      </c>
      <c r="K12" s="501">
        <v>114.37</v>
      </c>
      <c r="L12" s="271">
        <v>0.05</v>
      </c>
      <c r="M12" s="39">
        <v>0.06</v>
      </c>
      <c r="N12" s="39">
        <v>5.48</v>
      </c>
      <c r="O12" s="39">
        <v>760</v>
      </c>
      <c r="P12" s="42">
        <v>0</v>
      </c>
      <c r="Q12" s="271">
        <v>24.08</v>
      </c>
      <c r="R12" s="39">
        <v>49.59</v>
      </c>
      <c r="S12" s="39">
        <v>30.7</v>
      </c>
      <c r="T12" s="39">
        <v>0.9</v>
      </c>
      <c r="U12" s="39">
        <v>269.62</v>
      </c>
      <c r="V12" s="39">
        <v>5.0000000000000001E-3</v>
      </c>
      <c r="W12" s="39">
        <v>1E-3</v>
      </c>
      <c r="X12" s="40">
        <v>0.03</v>
      </c>
      <c r="Z12" s="557"/>
    </row>
    <row r="13" spans="1:26" s="16" customFormat="1" ht="39" customHeight="1" x14ac:dyDescent="0.25">
      <c r="A13" s="104"/>
      <c r="B13" s="131"/>
      <c r="C13" s="132">
        <v>138</v>
      </c>
      <c r="D13" s="328" t="s">
        <v>9</v>
      </c>
      <c r="E13" s="666" t="s">
        <v>68</v>
      </c>
      <c r="F13" s="379">
        <v>250</v>
      </c>
      <c r="G13" s="98"/>
      <c r="H13" s="246">
        <v>7.54</v>
      </c>
      <c r="I13" s="13">
        <v>7.98</v>
      </c>
      <c r="J13" s="43">
        <v>13.96</v>
      </c>
      <c r="K13" s="134">
        <v>158.08000000000001</v>
      </c>
      <c r="L13" s="75">
        <v>0.09</v>
      </c>
      <c r="M13" s="75">
        <v>0.1</v>
      </c>
      <c r="N13" s="13">
        <v>7.16</v>
      </c>
      <c r="O13" s="13">
        <v>150</v>
      </c>
      <c r="P13" s="23">
        <v>0.03</v>
      </c>
      <c r="Q13" s="246">
        <v>29.44</v>
      </c>
      <c r="R13" s="13">
        <v>110.53</v>
      </c>
      <c r="S13" s="13">
        <v>29.01</v>
      </c>
      <c r="T13" s="13">
        <v>1.59</v>
      </c>
      <c r="U13" s="13">
        <v>514.34</v>
      </c>
      <c r="V13" s="13">
        <v>7.0000000000000001E-3</v>
      </c>
      <c r="W13" s="13">
        <v>0</v>
      </c>
      <c r="X13" s="43">
        <v>0.05</v>
      </c>
    </row>
    <row r="14" spans="1:26" s="16" customFormat="1" ht="39" customHeight="1" x14ac:dyDescent="0.25">
      <c r="A14" s="106"/>
      <c r="B14" s="161"/>
      <c r="C14" s="198">
        <v>148</v>
      </c>
      <c r="D14" s="148" t="s">
        <v>10</v>
      </c>
      <c r="E14" s="377" t="s">
        <v>112</v>
      </c>
      <c r="F14" s="786">
        <v>100</v>
      </c>
      <c r="G14" s="132"/>
      <c r="H14" s="245">
        <v>21.69</v>
      </c>
      <c r="I14" s="15">
        <v>11.3</v>
      </c>
      <c r="J14" s="41">
        <v>6.54</v>
      </c>
      <c r="K14" s="260">
        <v>214.58</v>
      </c>
      <c r="L14" s="245">
        <v>0.13</v>
      </c>
      <c r="M14" s="17">
        <v>0.18</v>
      </c>
      <c r="N14" s="15">
        <v>1.75</v>
      </c>
      <c r="O14" s="15">
        <v>330</v>
      </c>
      <c r="P14" s="18">
        <v>0.49</v>
      </c>
      <c r="Q14" s="245">
        <v>144.06</v>
      </c>
      <c r="R14" s="15">
        <v>300.20999999999998</v>
      </c>
      <c r="S14" s="15">
        <v>72.150000000000006</v>
      </c>
      <c r="T14" s="15">
        <v>1.42</v>
      </c>
      <c r="U14" s="15">
        <v>512.14</v>
      </c>
      <c r="V14" s="15">
        <v>0.157</v>
      </c>
      <c r="W14" s="15">
        <v>1.7999999999999999E-2</v>
      </c>
      <c r="X14" s="41">
        <v>0.74</v>
      </c>
    </row>
    <row r="15" spans="1:26" s="16" customFormat="1" ht="39" customHeight="1" x14ac:dyDescent="0.25">
      <c r="A15" s="106"/>
      <c r="B15" s="161"/>
      <c r="C15" s="132">
        <v>253</v>
      </c>
      <c r="D15" s="148" t="s">
        <v>64</v>
      </c>
      <c r="E15" s="377" t="s">
        <v>115</v>
      </c>
      <c r="F15" s="786">
        <v>180</v>
      </c>
      <c r="G15" s="132"/>
      <c r="H15" s="255">
        <v>5.16</v>
      </c>
      <c r="I15" s="80">
        <v>5.08</v>
      </c>
      <c r="J15" s="214">
        <v>22.52</v>
      </c>
      <c r="K15" s="392">
        <v>155.44</v>
      </c>
      <c r="L15" s="278">
        <v>0.13</v>
      </c>
      <c r="M15" s="19">
        <v>7.0000000000000007E-2</v>
      </c>
      <c r="N15" s="20">
        <v>0</v>
      </c>
      <c r="O15" s="20">
        <v>20</v>
      </c>
      <c r="P15" s="21">
        <v>0.08</v>
      </c>
      <c r="Q15" s="278">
        <v>10.42</v>
      </c>
      <c r="R15" s="20">
        <v>113.88</v>
      </c>
      <c r="S15" s="20">
        <v>75.260000000000005</v>
      </c>
      <c r="T15" s="20">
        <v>2.54</v>
      </c>
      <c r="U15" s="20">
        <v>137.78</v>
      </c>
      <c r="V15" s="20">
        <v>1E-3</v>
      </c>
      <c r="W15" s="20">
        <v>2E-3</v>
      </c>
      <c r="X15" s="45">
        <v>0.01</v>
      </c>
    </row>
    <row r="16" spans="1:26" s="16" customFormat="1" ht="42.75" customHeight="1" x14ac:dyDescent="0.25">
      <c r="A16" s="106"/>
      <c r="B16" s="230"/>
      <c r="C16" s="217">
        <v>100</v>
      </c>
      <c r="D16" s="184" t="s">
        <v>88</v>
      </c>
      <c r="E16" s="223" t="s">
        <v>86</v>
      </c>
      <c r="F16" s="131">
        <v>200</v>
      </c>
      <c r="G16" s="686"/>
      <c r="H16" s="245">
        <v>0.15</v>
      </c>
      <c r="I16" s="15">
        <v>0.04</v>
      </c>
      <c r="J16" s="41">
        <v>12.83</v>
      </c>
      <c r="K16" s="195">
        <v>52.45</v>
      </c>
      <c r="L16" s="245">
        <v>0</v>
      </c>
      <c r="M16" s="17">
        <v>0</v>
      </c>
      <c r="N16" s="15">
        <v>1.2</v>
      </c>
      <c r="O16" s="15">
        <v>0</v>
      </c>
      <c r="P16" s="18">
        <v>0</v>
      </c>
      <c r="Q16" s="245">
        <v>6.83</v>
      </c>
      <c r="R16" s="15">
        <v>5.22</v>
      </c>
      <c r="S16" s="15">
        <v>4.5199999999999996</v>
      </c>
      <c r="T16" s="15">
        <v>0.12</v>
      </c>
      <c r="U16" s="15">
        <v>42.79</v>
      </c>
      <c r="V16" s="15">
        <v>0</v>
      </c>
      <c r="W16" s="15">
        <v>0.02</v>
      </c>
      <c r="X16" s="41">
        <v>0</v>
      </c>
    </row>
    <row r="17" spans="1:24" s="16" customFormat="1" ht="34.5" customHeight="1" x14ac:dyDescent="0.25">
      <c r="A17" s="106"/>
      <c r="B17" s="230"/>
      <c r="C17" s="134">
        <v>119</v>
      </c>
      <c r="D17" s="147" t="s">
        <v>14</v>
      </c>
      <c r="E17" s="184" t="s">
        <v>55</v>
      </c>
      <c r="F17" s="172">
        <v>45</v>
      </c>
      <c r="G17" s="131"/>
      <c r="H17" s="245">
        <v>3.42</v>
      </c>
      <c r="I17" s="15">
        <v>0.36</v>
      </c>
      <c r="J17" s="41">
        <v>22.14</v>
      </c>
      <c r="K17" s="195">
        <v>105.75</v>
      </c>
      <c r="L17" s="245">
        <v>0.05</v>
      </c>
      <c r="M17" s="17">
        <v>0.01</v>
      </c>
      <c r="N17" s="15">
        <v>0</v>
      </c>
      <c r="O17" s="15">
        <v>0</v>
      </c>
      <c r="P17" s="41">
        <v>0</v>
      </c>
      <c r="Q17" s="245">
        <v>9</v>
      </c>
      <c r="R17" s="15">
        <v>29.25</v>
      </c>
      <c r="S17" s="15">
        <v>6.3</v>
      </c>
      <c r="T17" s="15">
        <v>0.5</v>
      </c>
      <c r="U17" s="15">
        <v>41.85</v>
      </c>
      <c r="V17" s="15">
        <v>1E-3</v>
      </c>
      <c r="W17" s="15">
        <v>3.0000000000000001E-3</v>
      </c>
      <c r="X17" s="43">
        <v>6.53</v>
      </c>
    </row>
    <row r="18" spans="1:24" s="16" customFormat="1" ht="39" customHeight="1" x14ac:dyDescent="0.25">
      <c r="A18" s="106"/>
      <c r="B18" s="230"/>
      <c r="C18" s="131">
        <v>120</v>
      </c>
      <c r="D18" s="147" t="s">
        <v>15</v>
      </c>
      <c r="E18" s="184" t="s">
        <v>47</v>
      </c>
      <c r="F18" s="172">
        <v>25</v>
      </c>
      <c r="G18" s="131"/>
      <c r="H18" s="245">
        <v>1.65</v>
      </c>
      <c r="I18" s="15">
        <v>0.3</v>
      </c>
      <c r="J18" s="41">
        <v>10.050000000000001</v>
      </c>
      <c r="K18" s="195">
        <v>49.5</v>
      </c>
      <c r="L18" s="245">
        <v>0.04</v>
      </c>
      <c r="M18" s="17">
        <v>0.02</v>
      </c>
      <c r="N18" s="15">
        <v>0</v>
      </c>
      <c r="O18" s="15">
        <v>0</v>
      </c>
      <c r="P18" s="41">
        <v>0</v>
      </c>
      <c r="Q18" s="245">
        <v>7.25</v>
      </c>
      <c r="R18" s="15">
        <v>37.5</v>
      </c>
      <c r="S18" s="15">
        <v>11.75</v>
      </c>
      <c r="T18" s="15">
        <v>0.98</v>
      </c>
      <c r="U18" s="15">
        <v>58.75</v>
      </c>
      <c r="V18" s="15">
        <v>1E-3</v>
      </c>
      <c r="W18" s="15">
        <v>1E-3</v>
      </c>
      <c r="X18" s="41">
        <v>0</v>
      </c>
    </row>
    <row r="19" spans="1:24" s="36" customFormat="1" ht="39" customHeight="1" x14ac:dyDescent="0.25">
      <c r="A19" s="105"/>
      <c r="B19" s="161"/>
      <c r="C19" s="378"/>
      <c r="D19" s="762"/>
      <c r="E19" s="312" t="s">
        <v>20</v>
      </c>
      <c r="F19" s="388">
        <f>SUM(F12:F18)</f>
        <v>900</v>
      </c>
      <c r="G19" s="273"/>
      <c r="H19" s="208">
        <f t="shared" ref="H19:J19" si="1">SUM(H12:H18)</f>
        <v>41.47</v>
      </c>
      <c r="I19" s="34">
        <f t="shared" si="1"/>
        <v>32.18</v>
      </c>
      <c r="J19" s="67">
        <f t="shared" si="1"/>
        <v>98.08</v>
      </c>
      <c r="K19" s="388">
        <f>SUM(K12:K18)</f>
        <v>850.17000000000007</v>
      </c>
      <c r="L19" s="208">
        <f t="shared" ref="L19:X19" si="2">SUM(L12:L18)</f>
        <v>0.49</v>
      </c>
      <c r="M19" s="34">
        <f t="shared" si="2"/>
        <v>0.44</v>
      </c>
      <c r="N19" s="34">
        <f t="shared" si="2"/>
        <v>15.59</v>
      </c>
      <c r="O19" s="34">
        <f t="shared" si="2"/>
        <v>1260</v>
      </c>
      <c r="P19" s="272">
        <f t="shared" si="2"/>
        <v>0.6</v>
      </c>
      <c r="Q19" s="208">
        <f t="shared" si="2"/>
        <v>231.07999999999998</v>
      </c>
      <c r="R19" s="34">
        <f t="shared" si="2"/>
        <v>646.18000000000006</v>
      </c>
      <c r="S19" s="34">
        <f t="shared" si="2"/>
        <v>229.69000000000003</v>
      </c>
      <c r="T19" s="34">
        <f t="shared" si="2"/>
        <v>8.0500000000000007</v>
      </c>
      <c r="U19" s="34">
        <f t="shared" si="2"/>
        <v>1577.2699999999998</v>
      </c>
      <c r="V19" s="34">
        <f t="shared" si="2"/>
        <v>0.17200000000000001</v>
      </c>
      <c r="W19" s="34">
        <f t="shared" si="2"/>
        <v>4.4999999999999998E-2</v>
      </c>
      <c r="X19" s="67">
        <f t="shared" si="2"/>
        <v>7.36</v>
      </c>
    </row>
    <row r="20" spans="1:24" s="36" customFormat="1" ht="39" customHeight="1" thickBot="1" x14ac:dyDescent="0.3">
      <c r="A20" s="144"/>
      <c r="B20" s="252"/>
      <c r="C20" s="138"/>
      <c r="D20" s="659"/>
      <c r="E20" s="361" t="s">
        <v>21</v>
      </c>
      <c r="F20" s="800"/>
      <c r="G20" s="659"/>
      <c r="H20" s="821"/>
      <c r="I20" s="822"/>
      <c r="J20" s="823"/>
      <c r="K20" s="410">
        <f>K19/27.2</f>
        <v>31.256250000000005</v>
      </c>
      <c r="L20" s="821"/>
      <c r="M20" s="824"/>
      <c r="N20" s="822"/>
      <c r="O20" s="822"/>
      <c r="P20" s="960"/>
      <c r="Q20" s="821"/>
      <c r="R20" s="822"/>
      <c r="S20" s="822"/>
      <c r="T20" s="822"/>
      <c r="U20" s="822"/>
      <c r="V20" s="822"/>
      <c r="W20" s="822"/>
      <c r="X20" s="823"/>
    </row>
    <row r="21" spans="1:24" x14ac:dyDescent="0.25">
      <c r="A21" s="2"/>
      <c r="B21" s="2"/>
      <c r="C21" s="4"/>
      <c r="D21" s="2"/>
      <c r="E21" s="2"/>
      <c r="F21" s="2"/>
      <c r="G21" s="9"/>
      <c r="H21" s="10"/>
      <c r="I21" s="9"/>
      <c r="J21" s="2"/>
      <c r="K21" s="12"/>
      <c r="L21" s="2"/>
      <c r="M21" s="2"/>
      <c r="N21" s="2"/>
      <c r="O21" s="2"/>
    </row>
    <row r="22" spans="1:24" ht="18.75" x14ac:dyDescent="0.25">
      <c r="E22" s="25"/>
      <c r="F22" s="26"/>
      <c r="G22" s="11"/>
      <c r="H22" s="9"/>
      <c r="I22" s="11"/>
      <c r="J22" s="11"/>
    </row>
    <row r="23" spans="1:24" ht="18.75" x14ac:dyDescent="0.25">
      <c r="E23" s="25"/>
      <c r="F23" s="26"/>
      <c r="G23" s="11"/>
      <c r="H23" s="11"/>
      <c r="I23" s="11"/>
      <c r="J23" s="11"/>
    </row>
    <row r="24" spans="1:24" ht="18.75" x14ac:dyDescent="0.25">
      <c r="E24" s="25"/>
      <c r="F24" s="26"/>
      <c r="G24" s="11"/>
      <c r="H24" s="11"/>
      <c r="I24" s="11"/>
      <c r="J24" s="11"/>
    </row>
    <row r="25" spans="1:24" ht="18.75" x14ac:dyDescent="0.25">
      <c r="D25" s="11"/>
      <c r="E25" s="25"/>
      <c r="F25" s="26"/>
      <c r="G25" s="11"/>
      <c r="H25" s="11"/>
      <c r="I25" s="11"/>
      <c r="J25" s="11"/>
    </row>
    <row r="26" spans="1:24" ht="18.75" x14ac:dyDescent="0.25">
      <c r="D26" s="11"/>
      <c r="E26" s="25"/>
      <c r="F26" s="26"/>
      <c r="G26" s="11"/>
      <c r="H26" s="11"/>
      <c r="I26" s="11"/>
      <c r="J26" s="11"/>
    </row>
    <row r="27" spans="1:24" ht="18.75" x14ac:dyDescent="0.25">
      <c r="D27" s="11"/>
      <c r="E27" s="25"/>
      <c r="F27" s="26"/>
      <c r="G27" s="11"/>
      <c r="H27" s="11"/>
      <c r="I27" s="11"/>
      <c r="J27" s="11"/>
    </row>
    <row r="28" spans="1:24" x14ac:dyDescent="0.25">
      <c r="D28" s="11"/>
      <c r="E28" s="11"/>
      <c r="F28" s="11"/>
      <c r="G28" s="11"/>
      <c r="H28" s="11"/>
      <c r="I28" s="11"/>
      <c r="J28" s="11"/>
    </row>
    <row r="29" spans="1:24" x14ac:dyDescent="0.25">
      <c r="D29" s="11"/>
      <c r="E29" s="11"/>
      <c r="F29" s="11"/>
      <c r="G29" s="11"/>
      <c r="H29" s="11"/>
      <c r="I29" s="11"/>
      <c r="J29" s="11"/>
    </row>
    <row r="30" spans="1:24" x14ac:dyDescent="0.25">
      <c r="D30" s="11"/>
      <c r="E30" s="11"/>
      <c r="F30" s="11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Y29"/>
  <sheetViews>
    <sheetView zoomScale="60" zoomScaleNormal="60" workbookViewId="0">
      <selection activeCell="H7" sqref="H7:X7"/>
    </sheetView>
  </sheetViews>
  <sheetFormatPr defaultRowHeight="15" x14ac:dyDescent="0.25"/>
  <cols>
    <col min="1" max="1" width="19.7109375" customWidth="1"/>
    <col min="2" max="2" width="19.7109375" style="865" customWidth="1"/>
    <col min="3" max="3" width="16.140625" style="5" customWidth="1"/>
    <col min="4" max="4" width="22.14062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3" width="11.28515625" customWidth="1"/>
    <col min="22" max="22" width="11.28515625" customWidth="1"/>
    <col min="23" max="23" width="11.7109375" customWidth="1"/>
  </cols>
  <sheetData>
    <row r="2" spans="1:25" ht="23.25" x14ac:dyDescent="0.35">
      <c r="A2" s="6" t="s">
        <v>1</v>
      </c>
      <c r="B2" s="864"/>
      <c r="C2" s="7"/>
      <c r="D2" s="6" t="s">
        <v>3</v>
      </c>
      <c r="E2" s="6"/>
      <c r="F2" s="8" t="s">
        <v>2</v>
      </c>
      <c r="G2" s="116">
        <v>3</v>
      </c>
      <c r="H2" s="6"/>
      <c r="K2" s="8"/>
      <c r="L2" s="7"/>
      <c r="M2" s="7"/>
      <c r="N2" s="1"/>
      <c r="O2" s="2"/>
    </row>
    <row r="3" spans="1:25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25" s="16" customFormat="1" ht="21.75" customHeight="1" thickBot="1" x14ac:dyDescent="0.3">
      <c r="A4" s="669"/>
      <c r="B4" s="669"/>
      <c r="C4" s="741" t="s">
        <v>39</v>
      </c>
      <c r="D4" s="670"/>
      <c r="E4" s="671"/>
      <c r="F4" s="739"/>
      <c r="G4" s="741"/>
      <c r="H4" s="846" t="s">
        <v>22</v>
      </c>
      <c r="I4" s="847"/>
      <c r="J4" s="848"/>
      <c r="K4" s="672" t="s">
        <v>23</v>
      </c>
      <c r="L4" s="1057" t="s">
        <v>24</v>
      </c>
      <c r="M4" s="1058"/>
      <c r="N4" s="1059"/>
      <c r="O4" s="1059"/>
      <c r="P4" s="1060"/>
      <c r="Q4" s="1064" t="s">
        <v>25</v>
      </c>
      <c r="R4" s="1065"/>
      <c r="S4" s="1065"/>
      <c r="T4" s="1065"/>
      <c r="U4" s="1065"/>
      <c r="V4" s="1065"/>
      <c r="W4" s="1065"/>
      <c r="X4" s="1066"/>
    </row>
    <row r="5" spans="1:25" s="16" customFormat="1" ht="28.5" customHeight="1" thickBot="1" x14ac:dyDescent="0.3">
      <c r="A5" s="673" t="s">
        <v>0</v>
      </c>
      <c r="B5" s="673"/>
      <c r="C5" s="103" t="s">
        <v>40</v>
      </c>
      <c r="D5" s="674" t="s">
        <v>41</v>
      </c>
      <c r="E5" s="103" t="s">
        <v>38</v>
      </c>
      <c r="F5" s="97" t="s">
        <v>26</v>
      </c>
      <c r="G5" s="103" t="s">
        <v>37</v>
      </c>
      <c r="H5" s="97" t="s">
        <v>27</v>
      </c>
      <c r="I5" s="568" t="s">
        <v>28</v>
      </c>
      <c r="J5" s="97" t="s">
        <v>29</v>
      </c>
      <c r="K5" s="675" t="s">
        <v>30</v>
      </c>
      <c r="L5" s="584" t="s">
        <v>31</v>
      </c>
      <c r="M5" s="584" t="s">
        <v>129</v>
      </c>
      <c r="N5" s="584" t="s">
        <v>32</v>
      </c>
      <c r="O5" s="585" t="s">
        <v>131</v>
      </c>
      <c r="P5" s="1022" t="s">
        <v>130</v>
      </c>
      <c r="Q5" s="368" t="s">
        <v>33</v>
      </c>
      <c r="R5" s="368" t="s">
        <v>34</v>
      </c>
      <c r="S5" s="368" t="s">
        <v>35</v>
      </c>
      <c r="T5" s="368" t="s">
        <v>36</v>
      </c>
      <c r="U5" s="368" t="s">
        <v>125</v>
      </c>
      <c r="V5" s="368" t="s">
        <v>126</v>
      </c>
      <c r="W5" s="368" t="s">
        <v>127</v>
      </c>
      <c r="X5" s="568" t="s">
        <v>128</v>
      </c>
    </row>
    <row r="6" spans="1:25" s="16" customFormat="1" ht="37.5" customHeight="1" x14ac:dyDescent="0.25">
      <c r="A6" s="862" t="s">
        <v>6</v>
      </c>
      <c r="B6" s="153"/>
      <c r="C6" s="913">
        <v>28</v>
      </c>
      <c r="D6" s="391" t="s">
        <v>19</v>
      </c>
      <c r="E6" s="182" t="s">
        <v>140</v>
      </c>
      <c r="F6" s="768">
        <v>100</v>
      </c>
      <c r="G6" s="306"/>
      <c r="H6" s="271">
        <v>0.8</v>
      </c>
      <c r="I6" s="39">
        <v>1</v>
      </c>
      <c r="J6" s="40">
        <v>2.6</v>
      </c>
      <c r="K6" s="324">
        <v>14</v>
      </c>
      <c r="L6" s="271">
        <v>0.03</v>
      </c>
      <c r="M6" s="39">
        <v>0.04</v>
      </c>
      <c r="N6" s="39">
        <v>10</v>
      </c>
      <c r="O6" s="39">
        <v>10</v>
      </c>
      <c r="P6" s="40">
        <v>0</v>
      </c>
      <c r="Q6" s="271">
        <v>23</v>
      </c>
      <c r="R6" s="39">
        <v>42</v>
      </c>
      <c r="S6" s="39">
        <v>14</v>
      </c>
      <c r="T6" s="39">
        <v>0.6</v>
      </c>
      <c r="U6" s="39">
        <v>196</v>
      </c>
      <c r="V6" s="39">
        <v>0</v>
      </c>
      <c r="W6" s="39">
        <v>0</v>
      </c>
      <c r="X6" s="40">
        <v>0</v>
      </c>
    </row>
    <row r="7" spans="1:25" s="16" customFormat="1" ht="37.5" customHeight="1" x14ac:dyDescent="0.25">
      <c r="A7" s="728"/>
      <c r="B7" s="132"/>
      <c r="C7" s="99">
        <v>88</v>
      </c>
      <c r="D7" s="148" t="s">
        <v>10</v>
      </c>
      <c r="E7" s="289" t="s">
        <v>174</v>
      </c>
      <c r="F7" s="231">
        <v>100</v>
      </c>
      <c r="G7" s="99"/>
      <c r="H7" s="255">
        <v>19.3</v>
      </c>
      <c r="I7" s="80">
        <v>17.579999999999998</v>
      </c>
      <c r="J7" s="214">
        <v>3.4</v>
      </c>
      <c r="K7" s="392">
        <v>249.15</v>
      </c>
      <c r="L7" s="393">
        <v>0.06</v>
      </c>
      <c r="M7" s="93">
        <v>0.14000000000000001</v>
      </c>
      <c r="N7" s="93">
        <v>0.56000000000000005</v>
      </c>
      <c r="O7" s="93">
        <v>50</v>
      </c>
      <c r="P7" s="96">
        <v>0</v>
      </c>
      <c r="Q7" s="393">
        <v>13.21</v>
      </c>
      <c r="R7" s="93">
        <v>183.18</v>
      </c>
      <c r="S7" s="93">
        <v>23.76</v>
      </c>
      <c r="T7" s="93">
        <v>2.66</v>
      </c>
      <c r="U7" s="93">
        <v>319.41000000000003</v>
      </c>
      <c r="V7" s="93">
        <v>7.0000000000000001E-3</v>
      </c>
      <c r="W7" s="93">
        <v>0</v>
      </c>
      <c r="X7" s="96">
        <v>0.06</v>
      </c>
      <c r="Y7" s="36"/>
    </row>
    <row r="8" spans="1:25" s="16" customFormat="1" ht="37.5" customHeight="1" x14ac:dyDescent="0.25">
      <c r="A8" s="728"/>
      <c r="B8" s="187" t="s">
        <v>74</v>
      </c>
      <c r="C8" s="167">
        <v>50</v>
      </c>
      <c r="D8" s="522" t="s">
        <v>64</v>
      </c>
      <c r="E8" s="480" t="s">
        <v>97</v>
      </c>
      <c r="F8" s="514">
        <v>180</v>
      </c>
      <c r="G8" s="167"/>
      <c r="H8" s="313">
        <v>3.94</v>
      </c>
      <c r="I8" s="59">
        <v>9.3699999999999992</v>
      </c>
      <c r="J8" s="60">
        <v>25.88</v>
      </c>
      <c r="K8" s="469">
        <v>204.26</v>
      </c>
      <c r="L8" s="313">
        <v>0.15</v>
      </c>
      <c r="M8" s="59">
        <v>0.14000000000000001</v>
      </c>
      <c r="N8" s="59">
        <v>13.39</v>
      </c>
      <c r="O8" s="59">
        <v>60</v>
      </c>
      <c r="P8" s="60">
        <v>0.18</v>
      </c>
      <c r="Q8" s="313">
        <v>47.81</v>
      </c>
      <c r="R8" s="59">
        <v>108.62</v>
      </c>
      <c r="S8" s="59">
        <v>36.590000000000003</v>
      </c>
      <c r="T8" s="59">
        <v>1.35</v>
      </c>
      <c r="U8" s="59">
        <v>816.43</v>
      </c>
      <c r="V8" s="59">
        <v>8.9999999999999993E-3</v>
      </c>
      <c r="W8" s="59">
        <v>1E-3</v>
      </c>
      <c r="X8" s="60">
        <v>0.05</v>
      </c>
    </row>
    <row r="9" spans="1:25" s="16" customFormat="1" ht="37.5" customHeight="1" x14ac:dyDescent="0.25">
      <c r="A9" s="728"/>
      <c r="B9" s="188" t="s">
        <v>75</v>
      </c>
      <c r="C9" s="188">
        <v>141</v>
      </c>
      <c r="D9" s="177" t="s">
        <v>64</v>
      </c>
      <c r="E9" s="518" t="s">
        <v>177</v>
      </c>
      <c r="F9" s="188">
        <v>180</v>
      </c>
      <c r="G9" s="192"/>
      <c r="H9" s="536">
        <v>4.92</v>
      </c>
      <c r="I9" s="535">
        <v>6.61</v>
      </c>
      <c r="J9" s="600">
        <v>30.32</v>
      </c>
      <c r="K9" s="1034">
        <v>200.22</v>
      </c>
      <c r="L9" s="536">
        <v>0.18</v>
      </c>
      <c r="M9" s="535">
        <v>0.13</v>
      </c>
      <c r="N9" s="535">
        <v>16.329999999999998</v>
      </c>
      <c r="O9" s="535">
        <v>40</v>
      </c>
      <c r="P9" s="600">
        <v>0.11</v>
      </c>
      <c r="Q9" s="536">
        <v>57.69</v>
      </c>
      <c r="R9" s="535">
        <v>125.42</v>
      </c>
      <c r="S9" s="535">
        <v>42.37</v>
      </c>
      <c r="T9" s="535">
        <v>1.66</v>
      </c>
      <c r="U9" s="535">
        <v>966.47</v>
      </c>
      <c r="V9" s="535">
        <v>8.9999999999999993E-3</v>
      </c>
      <c r="W9" s="535">
        <v>1E-3</v>
      </c>
      <c r="X9" s="600">
        <v>0.06</v>
      </c>
    </row>
    <row r="10" spans="1:25" s="16" customFormat="1" ht="37.5" customHeight="1" x14ac:dyDescent="0.25">
      <c r="A10" s="728"/>
      <c r="B10" s="132"/>
      <c r="C10" s="99">
        <v>98</v>
      </c>
      <c r="D10" s="147" t="s">
        <v>18</v>
      </c>
      <c r="E10" s="175" t="s">
        <v>17</v>
      </c>
      <c r="F10" s="189">
        <v>200</v>
      </c>
      <c r="G10" s="184"/>
      <c r="H10" s="278">
        <v>0.37</v>
      </c>
      <c r="I10" s="20">
        <v>0</v>
      </c>
      <c r="J10" s="45">
        <v>14.85</v>
      </c>
      <c r="K10" s="434">
        <v>59.48</v>
      </c>
      <c r="L10" s="245">
        <v>0</v>
      </c>
      <c r="M10" s="15">
        <v>0</v>
      </c>
      <c r="N10" s="15">
        <v>0</v>
      </c>
      <c r="O10" s="15">
        <v>0</v>
      </c>
      <c r="P10" s="41">
        <v>0</v>
      </c>
      <c r="Q10" s="245">
        <v>0.21</v>
      </c>
      <c r="R10" s="15">
        <v>0</v>
      </c>
      <c r="S10" s="15">
        <v>0</v>
      </c>
      <c r="T10" s="15">
        <v>0.02</v>
      </c>
      <c r="U10" s="15">
        <v>0.2</v>
      </c>
      <c r="V10" s="15">
        <v>0</v>
      </c>
      <c r="W10" s="15">
        <v>0</v>
      </c>
      <c r="X10" s="43">
        <v>0</v>
      </c>
    </row>
    <row r="11" spans="1:25" s="16" customFormat="1" ht="37.5" customHeight="1" x14ac:dyDescent="0.25">
      <c r="A11" s="728"/>
      <c r="B11" s="131"/>
      <c r="C11" s="100">
        <v>119</v>
      </c>
      <c r="D11" s="147" t="s">
        <v>14</v>
      </c>
      <c r="E11" s="184" t="s">
        <v>55</v>
      </c>
      <c r="F11" s="189">
        <v>20</v>
      </c>
      <c r="G11" s="126"/>
      <c r="H11" s="245">
        <v>1.52</v>
      </c>
      <c r="I11" s="15">
        <v>0.16</v>
      </c>
      <c r="J11" s="41">
        <v>9.84</v>
      </c>
      <c r="K11" s="260">
        <v>47</v>
      </c>
      <c r="L11" s="245">
        <v>0.02</v>
      </c>
      <c r="M11" s="15">
        <v>0.01</v>
      </c>
      <c r="N11" s="15">
        <v>0</v>
      </c>
      <c r="O11" s="15">
        <v>0</v>
      </c>
      <c r="P11" s="41">
        <v>0</v>
      </c>
      <c r="Q11" s="245">
        <v>4</v>
      </c>
      <c r="R11" s="15">
        <v>13</v>
      </c>
      <c r="S11" s="15">
        <v>2.8</v>
      </c>
      <c r="T11" s="15">
        <v>0.22</v>
      </c>
      <c r="U11" s="15">
        <v>18.600000000000001</v>
      </c>
      <c r="V11" s="15">
        <v>1E-3</v>
      </c>
      <c r="W11" s="15">
        <v>1E-3</v>
      </c>
      <c r="X11" s="41">
        <v>2.9</v>
      </c>
    </row>
    <row r="12" spans="1:25" s="16" customFormat="1" ht="37.5" customHeight="1" x14ac:dyDescent="0.25">
      <c r="A12" s="728"/>
      <c r="B12" s="131"/>
      <c r="C12" s="126">
        <v>120</v>
      </c>
      <c r="D12" s="147" t="s">
        <v>15</v>
      </c>
      <c r="E12" s="184" t="s">
        <v>47</v>
      </c>
      <c r="F12" s="131">
        <v>20</v>
      </c>
      <c r="G12" s="126"/>
      <c r="H12" s="245">
        <v>1.32</v>
      </c>
      <c r="I12" s="15">
        <v>0.24</v>
      </c>
      <c r="J12" s="41">
        <v>8.0399999999999991</v>
      </c>
      <c r="K12" s="261">
        <v>39.6</v>
      </c>
      <c r="L12" s="278">
        <v>0.03</v>
      </c>
      <c r="M12" s="20">
        <v>0.02</v>
      </c>
      <c r="N12" s="20">
        <v>0</v>
      </c>
      <c r="O12" s="20">
        <v>0</v>
      </c>
      <c r="P12" s="45">
        <v>0</v>
      </c>
      <c r="Q12" s="278">
        <v>5.8</v>
      </c>
      <c r="R12" s="20">
        <v>30</v>
      </c>
      <c r="S12" s="20">
        <v>9.4</v>
      </c>
      <c r="T12" s="20">
        <v>0.78</v>
      </c>
      <c r="U12" s="20">
        <v>47</v>
      </c>
      <c r="V12" s="20">
        <v>1E-3</v>
      </c>
      <c r="W12" s="20">
        <v>1E-3</v>
      </c>
      <c r="X12" s="45">
        <v>0</v>
      </c>
    </row>
    <row r="13" spans="1:25" s="16" customFormat="1" ht="37.5" customHeight="1" x14ac:dyDescent="0.25">
      <c r="A13" s="728"/>
      <c r="B13" s="187" t="s">
        <v>74</v>
      </c>
      <c r="C13" s="167"/>
      <c r="D13" s="522"/>
      <c r="E13" s="350" t="s">
        <v>20</v>
      </c>
      <c r="F13" s="301">
        <f>F6+F7+F8+F10+F11+F12</f>
        <v>620</v>
      </c>
      <c r="G13" s="302">
        <f t="shared" ref="G13:X13" si="0">G6+G7+G8+G10+G11+G12</f>
        <v>0</v>
      </c>
      <c r="H13" s="443">
        <f t="shared" si="0"/>
        <v>27.250000000000004</v>
      </c>
      <c r="I13" s="444">
        <f t="shared" si="0"/>
        <v>28.349999999999994</v>
      </c>
      <c r="J13" s="445">
        <f t="shared" si="0"/>
        <v>64.609999999999985</v>
      </c>
      <c r="K13" s="470">
        <f t="shared" si="0"/>
        <v>613.49</v>
      </c>
      <c r="L13" s="443">
        <f t="shared" si="0"/>
        <v>0.29000000000000004</v>
      </c>
      <c r="M13" s="444">
        <f t="shared" si="0"/>
        <v>0.35000000000000009</v>
      </c>
      <c r="N13" s="444">
        <f t="shared" si="0"/>
        <v>23.950000000000003</v>
      </c>
      <c r="O13" s="444">
        <f t="shared" si="0"/>
        <v>120</v>
      </c>
      <c r="P13" s="445">
        <f t="shared" si="0"/>
        <v>0.18</v>
      </c>
      <c r="Q13" s="443">
        <f t="shared" si="0"/>
        <v>94.03</v>
      </c>
      <c r="R13" s="444">
        <f t="shared" si="0"/>
        <v>376.8</v>
      </c>
      <c r="S13" s="444">
        <f t="shared" si="0"/>
        <v>86.550000000000011</v>
      </c>
      <c r="T13" s="444">
        <f t="shared" si="0"/>
        <v>5.63</v>
      </c>
      <c r="U13" s="444">
        <f t="shared" si="0"/>
        <v>1397.64</v>
      </c>
      <c r="V13" s="444">
        <f t="shared" si="0"/>
        <v>1.8000000000000002E-2</v>
      </c>
      <c r="W13" s="444">
        <f t="shared" si="0"/>
        <v>3.0000000000000001E-3</v>
      </c>
      <c r="X13" s="445">
        <f t="shared" si="0"/>
        <v>3.01</v>
      </c>
    </row>
    <row r="14" spans="1:25" s="16" customFormat="1" ht="37.5" customHeight="1" x14ac:dyDescent="0.25">
      <c r="A14" s="728"/>
      <c r="B14" s="188" t="s">
        <v>75</v>
      </c>
      <c r="C14" s="168"/>
      <c r="D14" s="518"/>
      <c r="E14" s="351" t="s">
        <v>20</v>
      </c>
      <c r="F14" s="299">
        <f>F6+F7+F9+F10+F11+F12</f>
        <v>620</v>
      </c>
      <c r="G14" s="303"/>
      <c r="H14" s="314">
        <f t="shared" ref="H14:X14" si="1">H6+H7+H9+H10+H11+H12</f>
        <v>28.230000000000004</v>
      </c>
      <c r="I14" s="55">
        <f t="shared" si="1"/>
        <v>25.589999999999996</v>
      </c>
      <c r="J14" s="74">
        <f t="shared" si="1"/>
        <v>69.050000000000011</v>
      </c>
      <c r="K14" s="471">
        <f t="shared" si="1"/>
        <v>609.45000000000005</v>
      </c>
      <c r="L14" s="914">
        <f t="shared" si="1"/>
        <v>0.32000000000000006</v>
      </c>
      <c r="M14" s="915">
        <f t="shared" si="1"/>
        <v>0.34000000000000008</v>
      </c>
      <c r="N14" s="915">
        <f t="shared" si="1"/>
        <v>26.89</v>
      </c>
      <c r="O14" s="915">
        <f t="shared" si="1"/>
        <v>100</v>
      </c>
      <c r="P14" s="916">
        <f t="shared" si="1"/>
        <v>0.11</v>
      </c>
      <c r="Q14" s="914">
        <f t="shared" si="1"/>
        <v>103.91</v>
      </c>
      <c r="R14" s="915">
        <f t="shared" si="1"/>
        <v>393.6</v>
      </c>
      <c r="S14" s="915">
        <f t="shared" si="1"/>
        <v>92.33</v>
      </c>
      <c r="T14" s="915">
        <f t="shared" si="1"/>
        <v>5.9399999999999995</v>
      </c>
      <c r="U14" s="915">
        <f t="shared" si="1"/>
        <v>1547.68</v>
      </c>
      <c r="V14" s="915">
        <f t="shared" si="1"/>
        <v>1.8000000000000002E-2</v>
      </c>
      <c r="W14" s="915">
        <f t="shared" si="1"/>
        <v>3.0000000000000001E-3</v>
      </c>
      <c r="X14" s="916">
        <f t="shared" si="1"/>
        <v>3.02</v>
      </c>
    </row>
    <row r="15" spans="1:25" s="16" customFormat="1" ht="37.5" customHeight="1" x14ac:dyDescent="0.25">
      <c r="A15" s="728"/>
      <c r="B15" s="187" t="s">
        <v>74</v>
      </c>
      <c r="C15" s="167"/>
      <c r="D15" s="522"/>
      <c r="E15" s="350" t="s">
        <v>21</v>
      </c>
      <c r="F15" s="187"/>
      <c r="G15" s="510"/>
      <c r="H15" s="355"/>
      <c r="I15" s="66"/>
      <c r="J15" s="347"/>
      <c r="K15" s="389">
        <f>K13/27.2</f>
        <v>22.554779411764706</v>
      </c>
      <c r="L15" s="355"/>
      <c r="M15" s="66"/>
      <c r="N15" s="66"/>
      <c r="O15" s="66"/>
      <c r="P15" s="347"/>
      <c r="Q15" s="355"/>
      <c r="R15" s="66"/>
      <c r="S15" s="66"/>
      <c r="T15" s="66"/>
      <c r="U15" s="66"/>
      <c r="V15" s="66"/>
      <c r="W15" s="66"/>
      <c r="X15" s="347"/>
    </row>
    <row r="16" spans="1:25" s="16" customFormat="1" ht="37.5" customHeight="1" thickBot="1" x14ac:dyDescent="0.3">
      <c r="A16" s="863"/>
      <c r="B16" s="242" t="s">
        <v>75</v>
      </c>
      <c r="C16" s="169"/>
      <c r="D16" s="521"/>
      <c r="E16" s="769" t="s">
        <v>21</v>
      </c>
      <c r="F16" s="190"/>
      <c r="G16" s="704"/>
      <c r="H16" s="356"/>
      <c r="I16" s="348"/>
      <c r="J16" s="349"/>
      <c r="K16" s="358">
        <f>K14/27.2</f>
        <v>22.406250000000004</v>
      </c>
      <c r="L16" s="356"/>
      <c r="M16" s="348"/>
      <c r="N16" s="348"/>
      <c r="O16" s="348"/>
      <c r="P16" s="349"/>
      <c r="Q16" s="356"/>
      <c r="R16" s="348"/>
      <c r="S16" s="348"/>
      <c r="T16" s="348"/>
      <c r="U16" s="348"/>
      <c r="V16" s="348"/>
      <c r="W16" s="348"/>
      <c r="X16" s="349"/>
    </row>
    <row r="17" spans="1:24" s="16" customFormat="1" ht="37.5" customHeight="1" x14ac:dyDescent="0.25">
      <c r="A17" s="678" t="s">
        <v>7</v>
      </c>
      <c r="B17" s="676"/>
      <c r="C17" s="795">
        <v>28</v>
      </c>
      <c r="D17" s="677" t="s">
        <v>19</v>
      </c>
      <c r="E17" s="360" t="s">
        <v>134</v>
      </c>
      <c r="F17" s="770">
        <v>100</v>
      </c>
      <c r="G17" s="749"/>
      <c r="H17" s="357">
        <v>0.8</v>
      </c>
      <c r="I17" s="48">
        <v>1</v>
      </c>
      <c r="J17" s="49">
        <v>2.6</v>
      </c>
      <c r="K17" s="277">
        <v>14</v>
      </c>
      <c r="L17" s="291">
        <v>0.03</v>
      </c>
      <c r="M17" s="88">
        <v>0.04</v>
      </c>
      <c r="N17" s="88">
        <v>10</v>
      </c>
      <c r="O17" s="88">
        <v>10</v>
      </c>
      <c r="P17" s="89">
        <v>0</v>
      </c>
      <c r="Q17" s="75">
        <v>23</v>
      </c>
      <c r="R17" s="13">
        <v>42</v>
      </c>
      <c r="S17" s="13">
        <v>14</v>
      </c>
      <c r="T17" s="75">
        <v>0.6</v>
      </c>
      <c r="U17" s="13">
        <v>196</v>
      </c>
      <c r="V17" s="13">
        <v>0</v>
      </c>
      <c r="W17" s="75">
        <v>0</v>
      </c>
      <c r="X17" s="89">
        <v>0</v>
      </c>
    </row>
    <row r="18" spans="1:24" s="16" customFormat="1" ht="37.5" customHeight="1" x14ac:dyDescent="0.25">
      <c r="A18" s="682"/>
      <c r="B18" s="147"/>
      <c r="C18" s="145">
        <v>33</v>
      </c>
      <c r="D18" s="184" t="s">
        <v>9</v>
      </c>
      <c r="E18" s="223" t="s">
        <v>59</v>
      </c>
      <c r="F18" s="665">
        <v>250</v>
      </c>
      <c r="G18" s="147"/>
      <c r="H18" s="246">
        <v>7.67</v>
      </c>
      <c r="I18" s="13">
        <v>7.75</v>
      </c>
      <c r="J18" s="43">
        <v>15.2</v>
      </c>
      <c r="K18" s="295">
        <v>161.62</v>
      </c>
      <c r="L18" s="246">
        <v>0.09</v>
      </c>
      <c r="M18" s="13">
        <v>0.1</v>
      </c>
      <c r="N18" s="13">
        <v>6.41</v>
      </c>
      <c r="O18" s="13">
        <v>150</v>
      </c>
      <c r="P18" s="43">
        <v>0.02</v>
      </c>
      <c r="Q18" s="75">
        <v>29.97</v>
      </c>
      <c r="R18" s="13">
        <v>110.8</v>
      </c>
      <c r="S18" s="13">
        <v>29.98</v>
      </c>
      <c r="T18" s="13">
        <v>1.61</v>
      </c>
      <c r="U18" s="13">
        <v>463.49</v>
      </c>
      <c r="V18" s="13">
        <v>7.0000000000000001E-3</v>
      </c>
      <c r="W18" s="13">
        <v>1E-3</v>
      </c>
      <c r="X18" s="43">
        <v>0.05</v>
      </c>
    </row>
    <row r="19" spans="1:24" s="16" customFormat="1" ht="37.5" customHeight="1" x14ac:dyDescent="0.25">
      <c r="A19" s="684"/>
      <c r="B19" s="147"/>
      <c r="C19" s="145">
        <v>321</v>
      </c>
      <c r="D19" s="184" t="s">
        <v>10</v>
      </c>
      <c r="E19" s="223" t="s">
        <v>197</v>
      </c>
      <c r="F19" s="665">
        <v>100</v>
      </c>
      <c r="G19" s="147"/>
      <c r="H19" s="245">
        <v>21.98</v>
      </c>
      <c r="I19" s="15">
        <v>27.23</v>
      </c>
      <c r="J19" s="41">
        <v>2.8</v>
      </c>
      <c r="K19" s="292">
        <v>346.98</v>
      </c>
      <c r="L19" s="245">
        <v>0.08</v>
      </c>
      <c r="M19" s="15">
        <v>0.23</v>
      </c>
      <c r="N19" s="15">
        <v>1.28</v>
      </c>
      <c r="O19" s="15">
        <v>90</v>
      </c>
      <c r="P19" s="41">
        <v>0.32</v>
      </c>
      <c r="Q19" s="17">
        <v>223.96</v>
      </c>
      <c r="R19" s="15">
        <v>311.06</v>
      </c>
      <c r="S19" s="15">
        <v>26.51</v>
      </c>
      <c r="T19" s="15">
        <v>1.28</v>
      </c>
      <c r="U19" s="15">
        <v>257.95</v>
      </c>
      <c r="V19" s="15">
        <v>6.2199999999999998E-3</v>
      </c>
      <c r="W19" s="15">
        <v>2.7400000000000001E-2</v>
      </c>
      <c r="X19" s="41">
        <v>0.11</v>
      </c>
    </row>
    <row r="20" spans="1:24" s="16" customFormat="1" ht="37.5" customHeight="1" x14ac:dyDescent="0.25">
      <c r="A20" s="684"/>
      <c r="B20" s="147"/>
      <c r="C20" s="145">
        <v>65</v>
      </c>
      <c r="D20" s="184" t="s">
        <v>49</v>
      </c>
      <c r="E20" s="223" t="s">
        <v>54</v>
      </c>
      <c r="F20" s="665">
        <v>180</v>
      </c>
      <c r="G20" s="147"/>
      <c r="H20" s="246">
        <v>8.11</v>
      </c>
      <c r="I20" s="13">
        <v>4.72</v>
      </c>
      <c r="J20" s="43">
        <v>49.54</v>
      </c>
      <c r="K20" s="295">
        <v>272.97000000000003</v>
      </c>
      <c r="L20" s="246">
        <v>0.1</v>
      </c>
      <c r="M20" s="13">
        <v>0.03</v>
      </c>
      <c r="N20" s="13">
        <v>0</v>
      </c>
      <c r="O20" s="13">
        <v>20</v>
      </c>
      <c r="P20" s="43">
        <v>0.08</v>
      </c>
      <c r="Q20" s="75">
        <v>16.25</v>
      </c>
      <c r="R20" s="13">
        <v>61</v>
      </c>
      <c r="S20" s="13">
        <v>10.97</v>
      </c>
      <c r="T20" s="13">
        <v>1.1100000000000001</v>
      </c>
      <c r="U20" s="13">
        <v>87</v>
      </c>
      <c r="V20" s="13">
        <v>1E-3</v>
      </c>
      <c r="W20" s="13">
        <v>0</v>
      </c>
      <c r="X20" s="43">
        <v>0.02</v>
      </c>
    </row>
    <row r="21" spans="1:24" s="16" customFormat="1" ht="37.5" customHeight="1" x14ac:dyDescent="0.25">
      <c r="A21" s="684"/>
      <c r="B21" s="147"/>
      <c r="C21" s="145">
        <v>114</v>
      </c>
      <c r="D21" s="184" t="s">
        <v>46</v>
      </c>
      <c r="E21" s="223" t="s">
        <v>52</v>
      </c>
      <c r="F21" s="665">
        <v>200</v>
      </c>
      <c r="G21" s="131"/>
      <c r="H21" s="17">
        <v>0</v>
      </c>
      <c r="I21" s="15">
        <v>0</v>
      </c>
      <c r="J21" s="18">
        <v>7.27</v>
      </c>
      <c r="K21" s="296">
        <v>28.73</v>
      </c>
      <c r="L21" s="245">
        <v>0</v>
      </c>
      <c r="M21" s="15">
        <v>0</v>
      </c>
      <c r="N21" s="15">
        <v>0</v>
      </c>
      <c r="O21" s="15">
        <v>0</v>
      </c>
      <c r="P21" s="41">
        <v>0</v>
      </c>
      <c r="Q21" s="17">
        <v>0.26</v>
      </c>
      <c r="R21" s="15">
        <v>0.03</v>
      </c>
      <c r="S21" s="15">
        <v>0.03</v>
      </c>
      <c r="T21" s="15">
        <v>0.02</v>
      </c>
      <c r="U21" s="15">
        <v>0.28999999999999998</v>
      </c>
      <c r="V21" s="15">
        <v>0</v>
      </c>
      <c r="W21" s="15">
        <v>0</v>
      </c>
      <c r="X21" s="41">
        <v>0</v>
      </c>
    </row>
    <row r="22" spans="1:24" s="16" customFormat="1" ht="37.5" customHeight="1" x14ac:dyDescent="0.25">
      <c r="A22" s="684"/>
      <c r="B22" s="147"/>
      <c r="C22" s="652">
        <v>119</v>
      </c>
      <c r="D22" s="184" t="s">
        <v>14</v>
      </c>
      <c r="E22" s="147" t="s">
        <v>55</v>
      </c>
      <c r="F22" s="189">
        <v>20</v>
      </c>
      <c r="G22" s="126"/>
      <c r="H22" s="245">
        <v>1.52</v>
      </c>
      <c r="I22" s="15">
        <v>0.16</v>
      </c>
      <c r="J22" s="41">
        <v>9.84</v>
      </c>
      <c r="K22" s="260">
        <v>47</v>
      </c>
      <c r="L22" s="245">
        <v>0.02</v>
      </c>
      <c r="M22" s="15">
        <v>0.01</v>
      </c>
      <c r="N22" s="15">
        <v>0</v>
      </c>
      <c r="O22" s="15">
        <v>0</v>
      </c>
      <c r="P22" s="41">
        <v>0</v>
      </c>
      <c r="Q22" s="17">
        <v>4</v>
      </c>
      <c r="R22" s="15">
        <v>13</v>
      </c>
      <c r="S22" s="15">
        <v>2.8</v>
      </c>
      <c r="T22" s="15">
        <v>0.22</v>
      </c>
      <c r="U22" s="15">
        <v>18.600000000000001</v>
      </c>
      <c r="V22" s="15">
        <v>1E-3</v>
      </c>
      <c r="W22" s="15">
        <v>1E-3</v>
      </c>
      <c r="X22" s="41">
        <v>2.9</v>
      </c>
    </row>
    <row r="23" spans="1:24" s="16" customFormat="1" ht="37.5" customHeight="1" x14ac:dyDescent="0.25">
      <c r="A23" s="684"/>
      <c r="B23" s="147"/>
      <c r="C23" s="145">
        <v>120</v>
      </c>
      <c r="D23" s="184" t="s">
        <v>15</v>
      </c>
      <c r="E23" s="147" t="s">
        <v>47</v>
      </c>
      <c r="F23" s="132">
        <v>20</v>
      </c>
      <c r="G23" s="132"/>
      <c r="H23" s="19">
        <v>1.32</v>
      </c>
      <c r="I23" s="20">
        <v>0.24</v>
      </c>
      <c r="J23" s="21">
        <v>8.0399999999999991</v>
      </c>
      <c r="K23" s="467">
        <v>39.6</v>
      </c>
      <c r="L23" s="278">
        <v>0.03</v>
      </c>
      <c r="M23" s="20">
        <v>0.02</v>
      </c>
      <c r="N23" s="20">
        <v>0</v>
      </c>
      <c r="O23" s="20">
        <v>0</v>
      </c>
      <c r="P23" s="45">
        <v>0</v>
      </c>
      <c r="Q23" s="19">
        <v>5.8</v>
      </c>
      <c r="R23" s="20">
        <v>30</v>
      </c>
      <c r="S23" s="20">
        <v>9.4</v>
      </c>
      <c r="T23" s="20">
        <v>0.78</v>
      </c>
      <c r="U23" s="20">
        <v>47</v>
      </c>
      <c r="V23" s="20">
        <v>1E-3</v>
      </c>
      <c r="W23" s="20">
        <v>1E-3</v>
      </c>
      <c r="X23" s="45">
        <v>0</v>
      </c>
    </row>
    <row r="24" spans="1:24" s="16" customFormat="1" ht="37.5" customHeight="1" x14ac:dyDescent="0.25">
      <c r="A24" s="684"/>
      <c r="B24" s="147"/>
      <c r="C24" s="857"/>
      <c r="D24" s="686"/>
      <c r="E24" s="312" t="s">
        <v>20</v>
      </c>
      <c r="F24" s="318">
        <f>SUM(F17:F23)</f>
        <v>870</v>
      </c>
      <c r="G24" s="147"/>
      <c r="H24" s="206">
        <f>SUM(H17:H23)</f>
        <v>41.400000000000006</v>
      </c>
      <c r="I24" s="14">
        <f>SUM(I17:I23)</f>
        <v>41.1</v>
      </c>
      <c r="J24" s="44">
        <f>SUM(J17:J23)</f>
        <v>95.289999999999992</v>
      </c>
      <c r="K24" s="325">
        <f>SUM(K17:K23)</f>
        <v>910.90000000000009</v>
      </c>
      <c r="L24" s="206">
        <f t="shared" ref="L24:X24" si="2">SUM(L17:L23)</f>
        <v>0.35000000000000009</v>
      </c>
      <c r="M24" s="14">
        <f t="shared" si="2"/>
        <v>0.43000000000000005</v>
      </c>
      <c r="N24" s="14">
        <f t="shared" si="2"/>
        <v>17.690000000000001</v>
      </c>
      <c r="O24" s="14">
        <f t="shared" si="2"/>
        <v>270</v>
      </c>
      <c r="P24" s="44">
        <f t="shared" si="2"/>
        <v>0.42000000000000004</v>
      </c>
      <c r="Q24" s="24">
        <f t="shared" si="2"/>
        <v>303.24</v>
      </c>
      <c r="R24" s="14">
        <f t="shared" si="2"/>
        <v>567.89</v>
      </c>
      <c r="S24" s="14">
        <f t="shared" si="2"/>
        <v>93.690000000000012</v>
      </c>
      <c r="T24" s="14">
        <f t="shared" si="2"/>
        <v>5.62</v>
      </c>
      <c r="U24" s="14">
        <f t="shared" si="2"/>
        <v>1070.33</v>
      </c>
      <c r="V24" s="14">
        <f t="shared" si="2"/>
        <v>1.6220000000000002E-2</v>
      </c>
      <c r="W24" s="14">
        <f t="shared" si="2"/>
        <v>3.0400000000000003E-2</v>
      </c>
      <c r="X24" s="44">
        <f t="shared" si="2"/>
        <v>3.08</v>
      </c>
    </row>
    <row r="25" spans="1:24" s="16" customFormat="1" ht="37.5" customHeight="1" thickBot="1" x14ac:dyDescent="0.3">
      <c r="A25" s="687"/>
      <c r="B25" s="700"/>
      <c r="C25" s="845"/>
      <c r="D25" s="688"/>
      <c r="E25" s="361" t="s">
        <v>21</v>
      </c>
      <c r="F25" s="688"/>
      <c r="G25" s="689"/>
      <c r="H25" s="771"/>
      <c r="I25" s="772"/>
      <c r="J25" s="773"/>
      <c r="K25" s="326">
        <f>K24/27.2</f>
        <v>33.488970588235297</v>
      </c>
      <c r="L25" s="771"/>
      <c r="M25" s="772"/>
      <c r="N25" s="772"/>
      <c r="O25" s="772"/>
      <c r="P25" s="773"/>
      <c r="Q25" s="917"/>
      <c r="R25" s="772"/>
      <c r="S25" s="772"/>
      <c r="T25" s="772"/>
      <c r="U25" s="772"/>
      <c r="V25" s="772"/>
      <c r="W25" s="772"/>
      <c r="X25" s="773"/>
    </row>
    <row r="26" spans="1:24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  <c r="O26" s="2"/>
    </row>
    <row r="27" spans="1:24" ht="18.75" x14ac:dyDescent="0.25">
      <c r="A27" s="626" t="s">
        <v>156</v>
      </c>
      <c r="B27" s="866"/>
      <c r="C27" s="628"/>
      <c r="D27" s="11"/>
      <c r="E27" s="25"/>
      <c r="F27" s="26"/>
      <c r="G27" s="11"/>
      <c r="H27" s="9"/>
      <c r="I27" s="11"/>
      <c r="J27" s="11"/>
    </row>
    <row r="28" spans="1:24" ht="18.75" x14ac:dyDescent="0.25">
      <c r="A28" s="629" t="s">
        <v>67</v>
      </c>
      <c r="B28" s="867"/>
      <c r="C28" s="500"/>
      <c r="D28" s="11"/>
      <c r="E28" s="25"/>
      <c r="F28" s="26"/>
      <c r="G28" s="11"/>
      <c r="H28" s="11"/>
      <c r="I28" s="11"/>
      <c r="J28" s="11"/>
    </row>
    <row r="29" spans="1:24" ht="18.75" x14ac:dyDescent="0.25">
      <c r="D29" s="11"/>
      <c r="E29" s="25"/>
      <c r="F29" s="26"/>
      <c r="G29" s="11"/>
      <c r="H29" s="11"/>
      <c r="I29" s="11"/>
      <c r="J29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7"/>
  <sheetViews>
    <sheetView zoomScale="70" zoomScaleNormal="70" workbookViewId="0">
      <selection activeCell="I20" sqref="I20"/>
    </sheetView>
  </sheetViews>
  <sheetFormatPr defaultRowHeight="15" x14ac:dyDescent="0.25"/>
  <cols>
    <col min="1" max="2" width="20.28515625" customWidth="1"/>
    <col min="3" max="3" width="15.4257812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3" width="11.28515625" customWidth="1"/>
    <col min="21" max="21" width="10.140625" customWidth="1"/>
    <col min="22" max="22" width="12.28515625" customWidth="1"/>
    <col min="23" max="23" width="11.140625" bestFit="1" customWidth="1"/>
  </cols>
  <sheetData>
    <row r="2" spans="1:24" ht="23.25" x14ac:dyDescent="0.35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4</v>
      </c>
      <c r="H2" s="6"/>
      <c r="K2" s="8"/>
      <c r="L2" s="7"/>
      <c r="M2" s="7"/>
      <c r="N2" s="1"/>
      <c r="O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24" s="16" customFormat="1" ht="21.75" customHeight="1" thickBot="1" x14ac:dyDescent="0.3">
      <c r="A4" s="139"/>
      <c r="B4" s="139"/>
      <c r="C4" s="741" t="s">
        <v>39</v>
      </c>
      <c r="D4" s="256"/>
      <c r="E4" s="727"/>
      <c r="F4" s="741"/>
      <c r="G4" s="739"/>
      <c r="H4" s="846" t="s">
        <v>22</v>
      </c>
      <c r="I4" s="847"/>
      <c r="J4" s="848"/>
      <c r="K4" s="695" t="s">
        <v>23</v>
      </c>
      <c r="L4" s="1057" t="s">
        <v>24</v>
      </c>
      <c r="M4" s="1058"/>
      <c r="N4" s="1059"/>
      <c r="O4" s="1059"/>
      <c r="P4" s="1060"/>
      <c r="Q4" s="1064" t="s">
        <v>25</v>
      </c>
      <c r="R4" s="1065"/>
      <c r="S4" s="1065"/>
      <c r="T4" s="1065"/>
      <c r="U4" s="1065"/>
      <c r="V4" s="1065"/>
      <c r="W4" s="1065"/>
      <c r="X4" s="1066"/>
    </row>
    <row r="5" spans="1:24" s="16" customFormat="1" ht="28.5" customHeight="1" thickBot="1" x14ac:dyDescent="0.3">
      <c r="A5" s="140" t="s">
        <v>0</v>
      </c>
      <c r="B5" s="631"/>
      <c r="C5" s="103" t="s">
        <v>40</v>
      </c>
      <c r="D5" s="696" t="s">
        <v>41</v>
      </c>
      <c r="E5" s="97" t="s">
        <v>38</v>
      </c>
      <c r="F5" s="103" t="s">
        <v>26</v>
      </c>
      <c r="G5" s="97" t="s">
        <v>37</v>
      </c>
      <c r="H5" s="875" t="s">
        <v>27</v>
      </c>
      <c r="I5" s="568" t="s">
        <v>28</v>
      </c>
      <c r="J5" s="736" t="s">
        <v>29</v>
      </c>
      <c r="K5" s="774" t="s">
        <v>30</v>
      </c>
      <c r="L5" s="368" t="s">
        <v>31</v>
      </c>
      <c r="M5" s="368" t="s">
        <v>129</v>
      </c>
      <c r="N5" s="368" t="s">
        <v>32</v>
      </c>
      <c r="O5" s="567" t="s">
        <v>131</v>
      </c>
      <c r="P5" s="368" t="s">
        <v>130</v>
      </c>
      <c r="Q5" s="368" t="s">
        <v>33</v>
      </c>
      <c r="R5" s="368" t="s">
        <v>34</v>
      </c>
      <c r="S5" s="368" t="s">
        <v>35</v>
      </c>
      <c r="T5" s="368" t="s">
        <v>36</v>
      </c>
      <c r="U5" s="368" t="s">
        <v>125</v>
      </c>
      <c r="V5" s="368" t="s">
        <v>126</v>
      </c>
      <c r="W5" s="368" t="s">
        <v>127</v>
      </c>
      <c r="X5" s="568" t="s">
        <v>128</v>
      </c>
    </row>
    <row r="6" spans="1:24" s="16" customFormat="1" ht="38.25" customHeight="1" x14ac:dyDescent="0.25">
      <c r="A6" s="143" t="s">
        <v>6</v>
      </c>
      <c r="B6" s="869"/>
      <c r="C6" s="795">
        <v>25</v>
      </c>
      <c r="D6" s="677" t="s">
        <v>19</v>
      </c>
      <c r="E6" s="360" t="s">
        <v>50</v>
      </c>
      <c r="F6" s="733">
        <v>150</v>
      </c>
      <c r="G6" s="136"/>
      <c r="H6" s="38">
        <v>0.6</v>
      </c>
      <c r="I6" s="39">
        <v>0.45</v>
      </c>
      <c r="J6" s="42">
        <v>15.45</v>
      </c>
      <c r="K6" s="596">
        <v>70.5</v>
      </c>
      <c r="L6" s="271">
        <v>0.03</v>
      </c>
      <c r="M6" s="39">
        <v>0.05</v>
      </c>
      <c r="N6" s="39">
        <v>7.5</v>
      </c>
      <c r="O6" s="39">
        <v>0</v>
      </c>
      <c r="P6" s="40">
        <v>0</v>
      </c>
      <c r="Q6" s="46">
        <v>28.5</v>
      </c>
      <c r="R6" s="37">
        <v>24</v>
      </c>
      <c r="S6" s="37">
        <v>18</v>
      </c>
      <c r="T6" s="37">
        <v>0</v>
      </c>
      <c r="U6" s="37">
        <v>232.5</v>
      </c>
      <c r="V6" s="37">
        <v>1E-3</v>
      </c>
      <c r="W6" s="37">
        <v>0</v>
      </c>
      <c r="X6" s="566">
        <v>0.01</v>
      </c>
    </row>
    <row r="7" spans="1:24" s="16" customFormat="1" ht="38.25" customHeight="1" x14ac:dyDescent="0.25">
      <c r="A7" s="104"/>
      <c r="B7" s="870"/>
      <c r="C7" s="146">
        <v>196</v>
      </c>
      <c r="D7" s="211" t="s">
        <v>62</v>
      </c>
      <c r="E7" s="157" t="s">
        <v>133</v>
      </c>
      <c r="F7" s="132">
        <v>200</v>
      </c>
      <c r="G7" s="148"/>
      <c r="H7" s="19">
        <v>33.369999999999997</v>
      </c>
      <c r="I7" s="20">
        <v>14.83</v>
      </c>
      <c r="J7" s="21">
        <v>40.19</v>
      </c>
      <c r="K7" s="294">
        <v>431</v>
      </c>
      <c r="L7" s="278">
        <v>0.08</v>
      </c>
      <c r="M7" s="20">
        <v>0.4</v>
      </c>
      <c r="N7" s="20">
        <v>0.36</v>
      </c>
      <c r="O7" s="20">
        <v>70</v>
      </c>
      <c r="P7" s="45">
        <v>0.35</v>
      </c>
      <c r="Q7" s="19">
        <v>266.63</v>
      </c>
      <c r="R7" s="20">
        <v>356.3</v>
      </c>
      <c r="S7" s="20">
        <v>49.94</v>
      </c>
      <c r="T7" s="20">
        <v>1.64</v>
      </c>
      <c r="U7" s="20">
        <v>209.27</v>
      </c>
      <c r="V7" s="20">
        <v>1.2E-2</v>
      </c>
      <c r="W7" s="20">
        <v>0.04</v>
      </c>
      <c r="X7" s="45">
        <v>0.05</v>
      </c>
    </row>
    <row r="8" spans="1:24" s="16" customFormat="1" ht="38.25" customHeight="1" x14ac:dyDescent="0.25">
      <c r="A8" s="104"/>
      <c r="B8" s="870"/>
      <c r="C8" s="145">
        <v>114</v>
      </c>
      <c r="D8" s="184" t="s">
        <v>46</v>
      </c>
      <c r="E8" s="223" t="s">
        <v>52</v>
      </c>
      <c r="F8" s="132">
        <v>200</v>
      </c>
      <c r="G8" s="131"/>
      <c r="H8" s="17">
        <v>0</v>
      </c>
      <c r="I8" s="15">
        <v>0</v>
      </c>
      <c r="J8" s="18">
        <v>7.27</v>
      </c>
      <c r="K8" s="296">
        <v>28.73</v>
      </c>
      <c r="L8" s="245">
        <v>0</v>
      </c>
      <c r="M8" s="15">
        <v>0</v>
      </c>
      <c r="N8" s="15">
        <v>0</v>
      </c>
      <c r="O8" s="15">
        <v>0</v>
      </c>
      <c r="P8" s="41">
        <v>0</v>
      </c>
      <c r="Q8" s="17">
        <v>0.26</v>
      </c>
      <c r="R8" s="15">
        <v>0.03</v>
      </c>
      <c r="S8" s="15">
        <v>0.03</v>
      </c>
      <c r="T8" s="15">
        <v>0.02</v>
      </c>
      <c r="U8" s="15">
        <v>0.28999999999999998</v>
      </c>
      <c r="V8" s="15">
        <v>0</v>
      </c>
      <c r="W8" s="15">
        <v>0</v>
      </c>
      <c r="X8" s="41">
        <v>0</v>
      </c>
    </row>
    <row r="9" spans="1:24" s="16" customFormat="1" ht="38.25" customHeight="1" x14ac:dyDescent="0.25">
      <c r="A9" s="104"/>
      <c r="B9" s="870"/>
      <c r="C9" s="652">
        <v>121</v>
      </c>
      <c r="D9" s="184" t="s">
        <v>14</v>
      </c>
      <c r="E9" s="223" t="s">
        <v>51</v>
      </c>
      <c r="F9" s="665">
        <v>30</v>
      </c>
      <c r="G9" s="131"/>
      <c r="H9" s="17">
        <v>2.25</v>
      </c>
      <c r="I9" s="15">
        <v>0.87</v>
      </c>
      <c r="J9" s="18">
        <v>14.94</v>
      </c>
      <c r="K9" s="296">
        <v>78.599999999999994</v>
      </c>
      <c r="L9" s="245">
        <v>0.03</v>
      </c>
      <c r="M9" s="15">
        <v>0.01</v>
      </c>
      <c r="N9" s="15">
        <v>0</v>
      </c>
      <c r="O9" s="15">
        <v>0</v>
      </c>
      <c r="P9" s="41">
        <v>0</v>
      </c>
      <c r="Q9" s="17">
        <v>5.7</v>
      </c>
      <c r="R9" s="15">
        <v>19.5</v>
      </c>
      <c r="S9" s="15">
        <v>3.9</v>
      </c>
      <c r="T9" s="15">
        <v>0.36</v>
      </c>
      <c r="U9" s="15">
        <v>27.6</v>
      </c>
      <c r="V9" s="15">
        <v>0</v>
      </c>
      <c r="W9" s="15">
        <v>0</v>
      </c>
      <c r="X9" s="41">
        <v>0</v>
      </c>
    </row>
    <row r="10" spans="1:24" s="16" customFormat="1" ht="36.75" customHeight="1" x14ac:dyDescent="0.25">
      <c r="A10" s="104"/>
      <c r="B10" s="870"/>
      <c r="C10" s="145"/>
      <c r="D10" s="184"/>
      <c r="E10" s="312" t="s">
        <v>20</v>
      </c>
      <c r="F10" s="318">
        <f>SUM(F6:F9)</f>
        <v>580</v>
      </c>
      <c r="G10" s="131"/>
      <c r="H10" s="17">
        <f t="shared" ref="H10:X10" si="0">SUM(H6:H9)</f>
        <v>36.22</v>
      </c>
      <c r="I10" s="15">
        <f t="shared" si="0"/>
        <v>16.149999999999999</v>
      </c>
      <c r="J10" s="18">
        <f t="shared" si="0"/>
        <v>77.849999999999994</v>
      </c>
      <c r="K10" s="601">
        <f t="shared" si="0"/>
        <v>608.83000000000004</v>
      </c>
      <c r="L10" s="245">
        <f t="shared" si="0"/>
        <v>0.14000000000000001</v>
      </c>
      <c r="M10" s="15">
        <f t="shared" si="0"/>
        <v>0.46</v>
      </c>
      <c r="N10" s="15">
        <f t="shared" si="0"/>
        <v>7.86</v>
      </c>
      <c r="O10" s="15">
        <f t="shared" si="0"/>
        <v>70</v>
      </c>
      <c r="P10" s="41">
        <f t="shared" si="0"/>
        <v>0.35</v>
      </c>
      <c r="Q10" s="17">
        <f t="shared" si="0"/>
        <v>301.08999999999997</v>
      </c>
      <c r="R10" s="15">
        <f t="shared" si="0"/>
        <v>399.83</v>
      </c>
      <c r="S10" s="15">
        <f t="shared" si="0"/>
        <v>71.87</v>
      </c>
      <c r="T10" s="15">
        <f t="shared" si="0"/>
        <v>2.02</v>
      </c>
      <c r="U10" s="15">
        <f t="shared" si="0"/>
        <v>469.66</v>
      </c>
      <c r="V10" s="15">
        <f t="shared" si="0"/>
        <v>1.3000000000000001E-2</v>
      </c>
      <c r="W10" s="15">
        <f t="shared" si="0"/>
        <v>0.04</v>
      </c>
      <c r="X10" s="41">
        <f t="shared" si="0"/>
        <v>6.0000000000000005E-2</v>
      </c>
    </row>
    <row r="11" spans="1:24" s="16" customFormat="1" ht="38.25" customHeight="1" thickBot="1" x14ac:dyDescent="0.3">
      <c r="A11" s="333"/>
      <c r="B11" s="873"/>
      <c r="C11" s="868"/>
      <c r="D11" s="775"/>
      <c r="E11" s="698" t="s">
        <v>21</v>
      </c>
      <c r="F11" s="362"/>
      <c r="G11" s="700"/>
      <c r="H11" s="563"/>
      <c r="I11" s="538"/>
      <c r="J11" s="540"/>
      <c r="K11" s="602">
        <f>K10/27.2</f>
        <v>22.383455882352944</v>
      </c>
      <c r="L11" s="363"/>
      <c r="M11" s="70"/>
      <c r="N11" s="70"/>
      <c r="O11" s="70"/>
      <c r="P11" s="71"/>
      <c r="Q11" s="563"/>
      <c r="R11" s="538"/>
      <c r="S11" s="538"/>
      <c r="T11" s="538"/>
      <c r="U11" s="538"/>
      <c r="V11" s="538"/>
      <c r="W11" s="538"/>
      <c r="X11" s="539"/>
    </row>
    <row r="12" spans="1:24" s="16" customFormat="1" ht="38.25" customHeight="1" x14ac:dyDescent="0.25">
      <c r="A12" s="143" t="s">
        <v>7</v>
      </c>
      <c r="B12" s="136"/>
      <c r="C12" s="542">
        <v>133</v>
      </c>
      <c r="D12" s="918" t="s">
        <v>19</v>
      </c>
      <c r="E12" s="680" t="s">
        <v>119</v>
      </c>
      <c r="F12" s="681">
        <v>100</v>
      </c>
      <c r="G12" s="544"/>
      <c r="H12" s="271">
        <v>2.0699999999999998</v>
      </c>
      <c r="I12" s="39">
        <v>0.35</v>
      </c>
      <c r="J12" s="40">
        <v>10.19</v>
      </c>
      <c r="K12" s="638">
        <v>52.2</v>
      </c>
      <c r="L12" s="271">
        <v>0.01</v>
      </c>
      <c r="M12" s="39">
        <v>0.04</v>
      </c>
      <c r="N12" s="39">
        <v>1.92</v>
      </c>
      <c r="O12" s="39">
        <v>0</v>
      </c>
      <c r="P12" s="42">
        <v>0</v>
      </c>
      <c r="Q12" s="271">
        <v>36.96</v>
      </c>
      <c r="R12" s="39">
        <v>35.67</v>
      </c>
      <c r="S12" s="39">
        <v>11.31</v>
      </c>
      <c r="T12" s="39">
        <v>0.31</v>
      </c>
      <c r="U12" s="39">
        <v>112.88</v>
      </c>
      <c r="V12" s="39">
        <v>0</v>
      </c>
      <c r="W12" s="39">
        <v>0</v>
      </c>
      <c r="X12" s="40">
        <v>0.02</v>
      </c>
    </row>
    <row r="13" spans="1:24" s="16" customFormat="1" ht="38.25" customHeight="1" x14ac:dyDescent="0.25">
      <c r="A13" s="104"/>
      <c r="B13" s="131"/>
      <c r="C13" s="543">
        <v>32</v>
      </c>
      <c r="D13" s="685" t="s">
        <v>9</v>
      </c>
      <c r="E13" s="666" t="s">
        <v>53</v>
      </c>
      <c r="F13" s="731">
        <v>250</v>
      </c>
      <c r="G13" s="126"/>
      <c r="H13" s="246">
        <v>7.33</v>
      </c>
      <c r="I13" s="13">
        <v>10.81</v>
      </c>
      <c r="J13" s="43">
        <v>12.12</v>
      </c>
      <c r="K13" s="100">
        <v>176</v>
      </c>
      <c r="L13" s="246">
        <v>0.06</v>
      </c>
      <c r="M13" s="13">
        <v>0.09</v>
      </c>
      <c r="N13" s="13">
        <v>5.41</v>
      </c>
      <c r="O13" s="13">
        <v>160</v>
      </c>
      <c r="P13" s="23">
        <v>0.09</v>
      </c>
      <c r="Q13" s="246">
        <v>40.33</v>
      </c>
      <c r="R13" s="13">
        <v>104.16</v>
      </c>
      <c r="S13" s="13">
        <v>28.61</v>
      </c>
      <c r="T13" s="13">
        <v>1.82</v>
      </c>
      <c r="U13" s="13">
        <v>405.3</v>
      </c>
      <c r="V13" s="13">
        <v>8.0000000000000002E-3</v>
      </c>
      <c r="W13" s="13">
        <v>1E-3</v>
      </c>
      <c r="X13" s="43">
        <v>0.04</v>
      </c>
    </row>
    <row r="14" spans="1:24" s="16" customFormat="1" ht="38.25" customHeight="1" x14ac:dyDescent="0.25">
      <c r="A14" s="106"/>
      <c r="B14" s="187" t="s">
        <v>74</v>
      </c>
      <c r="C14" s="637">
        <v>90</v>
      </c>
      <c r="D14" s="811" t="s">
        <v>10</v>
      </c>
      <c r="E14" s="376" t="s">
        <v>114</v>
      </c>
      <c r="F14" s="661">
        <v>100</v>
      </c>
      <c r="G14" s="167"/>
      <c r="H14" s="254">
        <v>17.23</v>
      </c>
      <c r="I14" s="53">
        <v>16.75</v>
      </c>
      <c r="J14" s="72">
        <v>9.3800000000000008</v>
      </c>
      <c r="K14" s="352">
        <v>258.3</v>
      </c>
      <c r="L14" s="254">
        <v>0.13</v>
      </c>
      <c r="M14" s="53">
        <v>0.12</v>
      </c>
      <c r="N14" s="53">
        <v>0.82</v>
      </c>
      <c r="O14" s="53">
        <v>10</v>
      </c>
      <c r="P14" s="54">
        <v>0.08</v>
      </c>
      <c r="Q14" s="254">
        <v>16.37</v>
      </c>
      <c r="R14" s="53">
        <v>150.15</v>
      </c>
      <c r="S14" s="53">
        <v>20.05</v>
      </c>
      <c r="T14" s="53">
        <v>1.59</v>
      </c>
      <c r="U14" s="53">
        <v>224.38</v>
      </c>
      <c r="V14" s="53">
        <v>4.0000000000000001E-3</v>
      </c>
      <c r="W14" s="53">
        <v>3.0000000000000001E-3</v>
      </c>
      <c r="X14" s="72">
        <v>0.08</v>
      </c>
    </row>
    <row r="15" spans="1:24" s="16" customFormat="1" ht="38.25" customHeight="1" x14ac:dyDescent="0.25">
      <c r="A15" s="106"/>
      <c r="B15" s="188" t="s">
        <v>76</v>
      </c>
      <c r="C15" s="163">
        <v>88</v>
      </c>
      <c r="D15" s="730" t="s">
        <v>10</v>
      </c>
      <c r="E15" s="309" t="s">
        <v>117</v>
      </c>
      <c r="F15" s="625">
        <v>100</v>
      </c>
      <c r="G15" s="168"/>
      <c r="H15" s="427">
        <v>19.3</v>
      </c>
      <c r="I15" s="79">
        <v>17.579999999999998</v>
      </c>
      <c r="J15" s="428">
        <v>3.4</v>
      </c>
      <c r="K15" s="523">
        <v>249.15</v>
      </c>
      <c r="L15" s="427">
        <v>0.06</v>
      </c>
      <c r="M15" s="79">
        <v>0.14000000000000001</v>
      </c>
      <c r="N15" s="79">
        <v>0.56000000000000005</v>
      </c>
      <c r="O15" s="79">
        <v>50</v>
      </c>
      <c r="P15" s="479">
        <v>0</v>
      </c>
      <c r="Q15" s="427">
        <v>13.21</v>
      </c>
      <c r="R15" s="79">
        <v>183.18</v>
      </c>
      <c r="S15" s="79">
        <v>23.76</v>
      </c>
      <c r="T15" s="79">
        <v>2.66</v>
      </c>
      <c r="U15" s="79">
        <v>319.41000000000003</v>
      </c>
      <c r="V15" s="79">
        <v>7.0000000000000001E-3</v>
      </c>
      <c r="W15" s="79">
        <v>0</v>
      </c>
      <c r="X15" s="428">
        <v>0.06</v>
      </c>
    </row>
    <row r="16" spans="1:24" s="16" customFormat="1" ht="38.25" customHeight="1" x14ac:dyDescent="0.25">
      <c r="A16" s="106"/>
      <c r="B16" s="131"/>
      <c r="C16" s="145">
        <v>54</v>
      </c>
      <c r="D16" s="644" t="s">
        <v>49</v>
      </c>
      <c r="E16" s="147" t="s">
        <v>43</v>
      </c>
      <c r="F16" s="145">
        <v>180</v>
      </c>
      <c r="G16" s="126"/>
      <c r="H16" s="278">
        <v>8.7100000000000009</v>
      </c>
      <c r="I16" s="20">
        <v>5.95</v>
      </c>
      <c r="J16" s="45">
        <v>38.11</v>
      </c>
      <c r="K16" s="277">
        <v>238.6</v>
      </c>
      <c r="L16" s="278">
        <v>0.23</v>
      </c>
      <c r="M16" s="20">
        <v>0.12</v>
      </c>
      <c r="N16" s="20">
        <v>0</v>
      </c>
      <c r="O16" s="20">
        <v>20</v>
      </c>
      <c r="P16" s="21">
        <v>0.08</v>
      </c>
      <c r="Q16" s="278">
        <v>15.7</v>
      </c>
      <c r="R16" s="20">
        <v>191.66</v>
      </c>
      <c r="S16" s="20">
        <v>127.46</v>
      </c>
      <c r="T16" s="20">
        <v>4.29</v>
      </c>
      <c r="U16" s="20">
        <v>232.4</v>
      </c>
      <c r="V16" s="20">
        <v>2E-3</v>
      </c>
      <c r="W16" s="20">
        <v>4.0000000000000001E-3</v>
      </c>
      <c r="X16" s="45">
        <v>0.01</v>
      </c>
    </row>
    <row r="17" spans="1:24" s="16" customFormat="1" ht="38.25" customHeight="1" x14ac:dyDescent="0.25">
      <c r="A17" s="106"/>
      <c r="B17" s="131"/>
      <c r="C17" s="145">
        <v>107</v>
      </c>
      <c r="D17" s="644" t="s">
        <v>18</v>
      </c>
      <c r="E17" s="223" t="s">
        <v>135</v>
      </c>
      <c r="F17" s="731">
        <v>200</v>
      </c>
      <c r="G17" s="126"/>
      <c r="H17" s="245">
        <v>1</v>
      </c>
      <c r="I17" s="15">
        <v>0.2</v>
      </c>
      <c r="J17" s="41">
        <v>20.2</v>
      </c>
      <c r="K17" s="260">
        <v>92</v>
      </c>
      <c r="L17" s="245">
        <v>0.02</v>
      </c>
      <c r="M17" s="15">
        <v>0.02</v>
      </c>
      <c r="N17" s="15">
        <v>4</v>
      </c>
      <c r="O17" s="15">
        <v>0</v>
      </c>
      <c r="P17" s="18">
        <v>0</v>
      </c>
      <c r="Q17" s="245">
        <v>14</v>
      </c>
      <c r="R17" s="15">
        <v>14</v>
      </c>
      <c r="S17" s="15">
        <v>8</v>
      </c>
      <c r="T17" s="15">
        <v>2.8</v>
      </c>
      <c r="U17" s="15">
        <v>240</v>
      </c>
      <c r="V17" s="15">
        <v>2E-3</v>
      </c>
      <c r="W17" s="15">
        <v>0</v>
      </c>
      <c r="X17" s="41">
        <v>0</v>
      </c>
    </row>
    <row r="18" spans="1:24" s="16" customFormat="1" ht="38.25" customHeight="1" x14ac:dyDescent="0.25">
      <c r="A18" s="106"/>
      <c r="B18" s="131"/>
      <c r="C18" s="652">
        <v>119</v>
      </c>
      <c r="D18" s="644" t="s">
        <v>14</v>
      </c>
      <c r="E18" s="147" t="s">
        <v>55</v>
      </c>
      <c r="F18" s="146">
        <v>20</v>
      </c>
      <c r="G18" s="171"/>
      <c r="H18" s="245">
        <v>1.52</v>
      </c>
      <c r="I18" s="15">
        <v>0.16</v>
      </c>
      <c r="J18" s="41">
        <v>9.84</v>
      </c>
      <c r="K18" s="260">
        <v>47</v>
      </c>
      <c r="L18" s="245">
        <v>0.02</v>
      </c>
      <c r="M18" s="15">
        <v>0.01</v>
      </c>
      <c r="N18" s="15">
        <v>0</v>
      </c>
      <c r="O18" s="15">
        <v>0</v>
      </c>
      <c r="P18" s="18">
        <v>0</v>
      </c>
      <c r="Q18" s="245">
        <v>4</v>
      </c>
      <c r="R18" s="15">
        <v>13</v>
      </c>
      <c r="S18" s="15">
        <v>2.8</v>
      </c>
      <c r="T18" s="15">
        <v>0.22</v>
      </c>
      <c r="U18" s="15">
        <v>18.600000000000001</v>
      </c>
      <c r="V18" s="15">
        <v>1E-3</v>
      </c>
      <c r="W18" s="15">
        <v>1E-3</v>
      </c>
      <c r="X18" s="41">
        <v>2.9</v>
      </c>
    </row>
    <row r="19" spans="1:24" s="16" customFormat="1" ht="38.25" customHeight="1" x14ac:dyDescent="0.25">
      <c r="A19" s="106"/>
      <c r="B19" s="131"/>
      <c r="C19" s="145">
        <v>120</v>
      </c>
      <c r="D19" s="644" t="s">
        <v>15</v>
      </c>
      <c r="E19" s="147" t="s">
        <v>47</v>
      </c>
      <c r="F19" s="146">
        <v>20</v>
      </c>
      <c r="G19" s="171"/>
      <c r="H19" s="278">
        <v>1.32</v>
      </c>
      <c r="I19" s="20">
        <v>0.24</v>
      </c>
      <c r="J19" s="45">
        <v>8.0399999999999991</v>
      </c>
      <c r="K19" s="434">
        <v>39.6</v>
      </c>
      <c r="L19" s="278">
        <v>0.03</v>
      </c>
      <c r="M19" s="20">
        <v>0.02</v>
      </c>
      <c r="N19" s="20">
        <v>0</v>
      </c>
      <c r="O19" s="20">
        <v>0</v>
      </c>
      <c r="P19" s="21">
        <v>0</v>
      </c>
      <c r="Q19" s="278">
        <v>5.8</v>
      </c>
      <c r="R19" s="20">
        <v>30</v>
      </c>
      <c r="S19" s="20">
        <v>9.4</v>
      </c>
      <c r="T19" s="20">
        <v>0.78</v>
      </c>
      <c r="U19" s="20">
        <v>47</v>
      </c>
      <c r="V19" s="20">
        <v>1E-3</v>
      </c>
      <c r="W19" s="20">
        <v>1E-3</v>
      </c>
      <c r="X19" s="45">
        <v>0</v>
      </c>
    </row>
    <row r="20" spans="1:24" s="16" customFormat="1" ht="38.25" customHeight="1" x14ac:dyDescent="0.25">
      <c r="A20" s="106"/>
      <c r="B20" s="187" t="s">
        <v>74</v>
      </c>
      <c r="C20" s="853"/>
      <c r="D20" s="790"/>
      <c r="E20" s="310" t="s">
        <v>20</v>
      </c>
      <c r="F20" s="622">
        <f>F12+F13+F14+F16+F17+F18+F19</f>
        <v>870</v>
      </c>
      <c r="G20" s="302"/>
      <c r="H20" s="207">
        <f t="shared" ref="H20:X20" si="1">H12+H13+H14+H16+H17+H18+H19</f>
        <v>39.180000000000007</v>
      </c>
      <c r="I20" s="22">
        <f t="shared" si="1"/>
        <v>34.46</v>
      </c>
      <c r="J20" s="61">
        <f t="shared" si="1"/>
        <v>107.88</v>
      </c>
      <c r="K20" s="470">
        <f t="shared" si="1"/>
        <v>903.7</v>
      </c>
      <c r="L20" s="207">
        <f t="shared" si="1"/>
        <v>0.50000000000000011</v>
      </c>
      <c r="M20" s="22">
        <f t="shared" si="1"/>
        <v>0.42000000000000004</v>
      </c>
      <c r="N20" s="22">
        <f t="shared" si="1"/>
        <v>12.15</v>
      </c>
      <c r="O20" s="22">
        <f t="shared" si="1"/>
        <v>190</v>
      </c>
      <c r="P20" s="110">
        <f t="shared" si="1"/>
        <v>0.25</v>
      </c>
      <c r="Q20" s="207">
        <f t="shared" si="1"/>
        <v>133.16</v>
      </c>
      <c r="R20" s="22">
        <f t="shared" si="1"/>
        <v>538.64</v>
      </c>
      <c r="S20" s="22">
        <f t="shared" si="1"/>
        <v>207.63000000000002</v>
      </c>
      <c r="T20" s="22">
        <f t="shared" si="1"/>
        <v>11.809999999999999</v>
      </c>
      <c r="U20" s="22">
        <f t="shared" si="1"/>
        <v>1280.56</v>
      </c>
      <c r="V20" s="22">
        <f t="shared" si="1"/>
        <v>1.8000000000000002E-2</v>
      </c>
      <c r="W20" s="22">
        <f t="shared" si="1"/>
        <v>1.0000000000000002E-2</v>
      </c>
      <c r="X20" s="61">
        <f t="shared" si="1"/>
        <v>3.05</v>
      </c>
    </row>
    <row r="21" spans="1:24" s="16" customFormat="1" ht="38.25" customHeight="1" x14ac:dyDescent="0.25">
      <c r="A21" s="106"/>
      <c r="B21" s="188" t="s">
        <v>76</v>
      </c>
      <c r="C21" s="871"/>
      <c r="D21" s="836"/>
      <c r="E21" s="311" t="s">
        <v>20</v>
      </c>
      <c r="F21" s="623">
        <f>F12+F13+F15+F16+F17+F18+F19</f>
        <v>870</v>
      </c>
      <c r="G21" s="537"/>
      <c r="H21" s="314">
        <f t="shared" ref="H21:X21" si="2">H12+H13+H15+H16+H17+H18+H19</f>
        <v>41.250000000000007</v>
      </c>
      <c r="I21" s="55">
        <f t="shared" si="2"/>
        <v>35.29</v>
      </c>
      <c r="J21" s="74">
        <f t="shared" si="2"/>
        <v>101.9</v>
      </c>
      <c r="K21" s="545">
        <f t="shared" si="2"/>
        <v>894.55000000000007</v>
      </c>
      <c r="L21" s="314">
        <f t="shared" si="2"/>
        <v>0.43000000000000005</v>
      </c>
      <c r="M21" s="55">
        <f t="shared" si="2"/>
        <v>0.44000000000000006</v>
      </c>
      <c r="N21" s="55">
        <f t="shared" si="2"/>
        <v>11.89</v>
      </c>
      <c r="O21" s="55">
        <f t="shared" si="2"/>
        <v>230</v>
      </c>
      <c r="P21" s="502">
        <f t="shared" si="2"/>
        <v>0.16999999999999998</v>
      </c>
      <c r="Q21" s="314">
        <f t="shared" si="2"/>
        <v>130</v>
      </c>
      <c r="R21" s="55">
        <f t="shared" si="2"/>
        <v>571.66999999999996</v>
      </c>
      <c r="S21" s="55">
        <f t="shared" si="2"/>
        <v>211.34</v>
      </c>
      <c r="T21" s="55">
        <f t="shared" si="2"/>
        <v>12.879999999999999</v>
      </c>
      <c r="U21" s="55">
        <f t="shared" si="2"/>
        <v>1375.5900000000001</v>
      </c>
      <c r="V21" s="55">
        <f t="shared" si="2"/>
        <v>2.1000000000000005E-2</v>
      </c>
      <c r="W21" s="55">
        <f t="shared" si="2"/>
        <v>7.0000000000000001E-3</v>
      </c>
      <c r="X21" s="74">
        <f t="shared" si="2"/>
        <v>3.03</v>
      </c>
    </row>
    <row r="22" spans="1:24" s="16" customFormat="1" ht="38.25" customHeight="1" x14ac:dyDescent="0.25">
      <c r="A22" s="106"/>
      <c r="B22" s="187" t="s">
        <v>74</v>
      </c>
      <c r="C22" s="858"/>
      <c r="D22" s="837"/>
      <c r="E22" s="310" t="s">
        <v>21</v>
      </c>
      <c r="F22" s="624"/>
      <c r="G22" s="484"/>
      <c r="H22" s="207"/>
      <c r="I22" s="22"/>
      <c r="J22" s="61"/>
      <c r="K22" s="528">
        <f>K20/27.2</f>
        <v>33.224264705882355</v>
      </c>
      <c r="L22" s="207"/>
      <c r="M22" s="22"/>
      <c r="N22" s="22"/>
      <c r="O22" s="22"/>
      <c r="P22" s="110"/>
      <c r="Q22" s="207"/>
      <c r="R22" s="22"/>
      <c r="S22" s="22"/>
      <c r="T22" s="22"/>
      <c r="U22" s="22"/>
      <c r="V22" s="22"/>
      <c r="W22" s="22"/>
      <c r="X22" s="61"/>
    </row>
    <row r="23" spans="1:24" s="16" customFormat="1" ht="38.25" customHeight="1" thickBot="1" x14ac:dyDescent="0.3">
      <c r="A23" s="265"/>
      <c r="B23" s="190" t="s">
        <v>76</v>
      </c>
      <c r="C23" s="872"/>
      <c r="D23" s="732"/>
      <c r="E23" s="705" t="s">
        <v>21</v>
      </c>
      <c r="F23" s="814"/>
      <c r="G23" s="778"/>
      <c r="H23" s="779"/>
      <c r="I23" s="780"/>
      <c r="J23" s="781"/>
      <c r="K23" s="458">
        <f>K21/27.2</f>
        <v>32.887867647058826</v>
      </c>
      <c r="L23" s="779"/>
      <c r="M23" s="780"/>
      <c r="N23" s="780"/>
      <c r="O23" s="780"/>
      <c r="P23" s="782"/>
      <c r="Q23" s="779"/>
      <c r="R23" s="780"/>
      <c r="S23" s="780"/>
      <c r="T23" s="780"/>
      <c r="U23" s="780"/>
      <c r="V23" s="780"/>
      <c r="W23" s="780"/>
      <c r="X23" s="781"/>
    </row>
    <row r="24" spans="1:24" x14ac:dyDescent="0.25">
      <c r="A24" s="9"/>
      <c r="B24" s="9"/>
      <c r="C24" s="31"/>
      <c r="D24" s="2"/>
      <c r="E24" s="2"/>
      <c r="F24" s="2"/>
      <c r="G24" s="9"/>
      <c r="H24" s="10"/>
      <c r="I24" s="9"/>
      <c r="J24" s="2"/>
      <c r="K24" s="12"/>
      <c r="L24" s="2"/>
      <c r="M24" s="2"/>
      <c r="N24" s="2"/>
      <c r="O24" s="2"/>
    </row>
    <row r="25" spans="1:24" x14ac:dyDescent="0.25">
      <c r="E25" s="27"/>
      <c r="F25" s="2"/>
      <c r="G25" s="9"/>
      <c r="H25" s="9"/>
      <c r="I25" s="9"/>
      <c r="J25" s="2"/>
      <c r="K25" s="2"/>
      <c r="L25" s="2"/>
      <c r="M25" s="2"/>
      <c r="N25" s="2"/>
      <c r="O25" s="2"/>
    </row>
    <row r="26" spans="1:24" ht="15.75" x14ac:dyDescent="0.25">
      <c r="A26" s="626" t="s">
        <v>66</v>
      </c>
      <c r="B26" s="498"/>
      <c r="C26" s="499"/>
      <c r="D26" s="11"/>
      <c r="G26" s="11"/>
      <c r="H26" s="9"/>
      <c r="I26" s="11"/>
    </row>
    <row r="27" spans="1:24" x14ac:dyDescent="0.25">
      <c r="A27" s="629" t="s">
        <v>67</v>
      </c>
      <c r="B27" s="500"/>
      <c r="C27" s="113"/>
      <c r="D27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6"/>
  <sheetViews>
    <sheetView topLeftCell="A4" zoomScale="70" zoomScaleNormal="70" workbookViewId="0">
      <selection activeCell="D34" sqref="D34"/>
    </sheetView>
  </sheetViews>
  <sheetFormatPr defaultRowHeight="15" x14ac:dyDescent="0.25"/>
  <cols>
    <col min="1" max="1" width="16.85546875" customWidth="1"/>
    <col min="2" max="2" width="16.85546875" style="86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3" width="11.28515625" customWidth="1"/>
    <col min="22" max="22" width="10.5703125" customWidth="1"/>
    <col min="23" max="23" width="11" customWidth="1"/>
  </cols>
  <sheetData>
    <row r="2" spans="1:24" ht="23.25" x14ac:dyDescent="0.35">
      <c r="A2" s="6" t="s">
        <v>1</v>
      </c>
      <c r="B2" s="864"/>
      <c r="C2" s="7"/>
      <c r="D2" s="6" t="s">
        <v>3</v>
      </c>
      <c r="E2" s="6"/>
      <c r="F2" s="8" t="s">
        <v>2</v>
      </c>
      <c r="G2" s="7">
        <v>5</v>
      </c>
      <c r="H2" s="6"/>
      <c r="K2" s="8"/>
      <c r="L2" s="7"/>
      <c r="M2" s="7"/>
      <c r="N2" s="1"/>
      <c r="O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24" s="16" customFormat="1" ht="21.75" customHeight="1" thickBot="1" x14ac:dyDescent="0.3">
      <c r="A4" s="669"/>
      <c r="B4" s="669"/>
      <c r="C4" s="649" t="s">
        <v>39</v>
      </c>
      <c r="D4" s="670"/>
      <c r="E4" s="671"/>
      <c r="F4" s="648"/>
      <c r="G4" s="649"/>
      <c r="H4" s="846" t="s">
        <v>22</v>
      </c>
      <c r="I4" s="847"/>
      <c r="J4" s="848"/>
      <c r="K4" s="672" t="s">
        <v>23</v>
      </c>
      <c r="L4" s="1057" t="s">
        <v>24</v>
      </c>
      <c r="M4" s="1058"/>
      <c r="N4" s="1059"/>
      <c r="O4" s="1059"/>
      <c r="P4" s="1060"/>
      <c r="Q4" s="1061" t="s">
        <v>25</v>
      </c>
      <c r="R4" s="1062"/>
      <c r="S4" s="1062"/>
      <c r="T4" s="1062"/>
      <c r="U4" s="1062"/>
      <c r="V4" s="1062"/>
      <c r="W4" s="1062"/>
      <c r="X4" s="1063"/>
    </row>
    <row r="5" spans="1:24" s="16" customFormat="1" ht="28.5" customHeight="1" thickBot="1" x14ac:dyDescent="0.3">
      <c r="A5" s="673" t="s">
        <v>0</v>
      </c>
      <c r="B5" s="850"/>
      <c r="C5" s="103" t="s">
        <v>40</v>
      </c>
      <c r="D5" s="674" t="s">
        <v>41</v>
      </c>
      <c r="E5" s="103" t="s">
        <v>38</v>
      </c>
      <c r="F5" s="97" t="s">
        <v>26</v>
      </c>
      <c r="G5" s="103" t="s">
        <v>37</v>
      </c>
      <c r="H5" s="97" t="s">
        <v>27</v>
      </c>
      <c r="I5" s="568" t="s">
        <v>28</v>
      </c>
      <c r="J5" s="97" t="s">
        <v>29</v>
      </c>
      <c r="K5" s="675" t="s">
        <v>30</v>
      </c>
      <c r="L5" s="584" t="s">
        <v>31</v>
      </c>
      <c r="M5" s="584" t="s">
        <v>129</v>
      </c>
      <c r="N5" s="584" t="s">
        <v>32</v>
      </c>
      <c r="O5" s="585" t="s">
        <v>131</v>
      </c>
      <c r="P5" s="584" t="s">
        <v>130</v>
      </c>
      <c r="Q5" s="368" t="s">
        <v>33</v>
      </c>
      <c r="R5" s="368" t="s">
        <v>34</v>
      </c>
      <c r="S5" s="368" t="s">
        <v>35</v>
      </c>
      <c r="T5" s="368" t="s">
        <v>36</v>
      </c>
      <c r="U5" s="368" t="s">
        <v>125</v>
      </c>
      <c r="V5" s="368" t="s">
        <v>126</v>
      </c>
      <c r="W5" s="368" t="s">
        <v>127</v>
      </c>
      <c r="X5" s="568" t="s">
        <v>128</v>
      </c>
    </row>
    <row r="6" spans="1:24" s="16" customFormat="1" ht="39" customHeight="1" x14ac:dyDescent="0.25">
      <c r="A6" s="678" t="s">
        <v>6</v>
      </c>
      <c r="B6" s="676"/>
      <c r="C6" s="795">
        <v>1</v>
      </c>
      <c r="D6" s="676" t="s">
        <v>19</v>
      </c>
      <c r="E6" s="676" t="s">
        <v>12</v>
      </c>
      <c r="F6" s="136">
        <v>20</v>
      </c>
      <c r="G6" s="677"/>
      <c r="H6" s="271">
        <v>4.6399999999999997</v>
      </c>
      <c r="I6" s="39">
        <v>5.9</v>
      </c>
      <c r="J6" s="40">
        <v>0</v>
      </c>
      <c r="K6" s="323">
        <v>72.8</v>
      </c>
      <c r="L6" s="271">
        <v>0.01</v>
      </c>
      <c r="M6" s="39">
        <v>0.06</v>
      </c>
      <c r="N6" s="39">
        <v>140</v>
      </c>
      <c r="O6" s="39">
        <v>0.06</v>
      </c>
      <c r="P6" s="40">
        <v>0.19</v>
      </c>
      <c r="Q6" s="271">
        <v>176</v>
      </c>
      <c r="R6" s="39">
        <v>100</v>
      </c>
      <c r="S6" s="39">
        <v>7</v>
      </c>
      <c r="T6" s="39">
        <v>0.2</v>
      </c>
      <c r="U6" s="39">
        <v>17.600000000000001</v>
      </c>
      <c r="V6" s="39">
        <v>0</v>
      </c>
      <c r="W6" s="39">
        <v>0</v>
      </c>
      <c r="X6" s="40">
        <v>0</v>
      </c>
    </row>
    <row r="7" spans="1:24" s="16" customFormat="1" ht="39" customHeight="1" x14ac:dyDescent="0.25">
      <c r="A7" s="728"/>
      <c r="B7" s="148"/>
      <c r="C7" s="146">
        <v>80</v>
      </c>
      <c r="D7" s="148" t="s">
        <v>10</v>
      </c>
      <c r="E7" s="327" t="s">
        <v>100</v>
      </c>
      <c r="F7" s="231">
        <v>100</v>
      </c>
      <c r="G7" s="99"/>
      <c r="H7" s="245">
        <v>16.489999999999998</v>
      </c>
      <c r="I7" s="15">
        <v>14.11</v>
      </c>
      <c r="J7" s="41">
        <v>4.96</v>
      </c>
      <c r="K7" s="18">
        <v>213.19</v>
      </c>
      <c r="L7" s="245">
        <v>7.0000000000000007E-2</v>
      </c>
      <c r="M7" s="15">
        <v>0.12</v>
      </c>
      <c r="N7" s="15">
        <v>1.64</v>
      </c>
      <c r="O7" s="15">
        <v>30</v>
      </c>
      <c r="P7" s="41">
        <v>0</v>
      </c>
      <c r="Q7" s="245">
        <v>22.45</v>
      </c>
      <c r="R7" s="15">
        <v>134.15</v>
      </c>
      <c r="S7" s="15">
        <v>19.41</v>
      </c>
      <c r="T7" s="15">
        <v>1.36</v>
      </c>
      <c r="U7" s="15">
        <v>226.67</v>
      </c>
      <c r="V7" s="15">
        <v>4.0000000000000001E-3</v>
      </c>
      <c r="W7" s="15">
        <v>0</v>
      </c>
      <c r="X7" s="41">
        <v>0.1</v>
      </c>
    </row>
    <row r="8" spans="1:24" s="16" customFormat="1" ht="39" customHeight="1" x14ac:dyDescent="0.25">
      <c r="A8" s="682"/>
      <c r="B8" s="147"/>
      <c r="C8" s="543">
        <v>65</v>
      </c>
      <c r="D8" s="328" t="s">
        <v>64</v>
      </c>
      <c r="E8" s="328" t="s">
        <v>54</v>
      </c>
      <c r="F8" s="133">
        <v>180</v>
      </c>
      <c r="G8" s="98"/>
      <c r="H8" s="246">
        <v>8.11</v>
      </c>
      <c r="I8" s="13">
        <v>4.72</v>
      </c>
      <c r="J8" s="43">
        <v>49.54</v>
      </c>
      <c r="K8" s="18">
        <v>272.97000000000003</v>
      </c>
      <c r="L8" s="246">
        <v>0.1</v>
      </c>
      <c r="M8" s="13">
        <v>0.03</v>
      </c>
      <c r="N8" s="13">
        <v>0</v>
      </c>
      <c r="O8" s="13">
        <v>20</v>
      </c>
      <c r="P8" s="43">
        <v>0.08</v>
      </c>
      <c r="Q8" s="246">
        <v>16.25</v>
      </c>
      <c r="R8" s="13">
        <v>61</v>
      </c>
      <c r="S8" s="13">
        <v>10.97</v>
      </c>
      <c r="T8" s="13">
        <v>1.1100000000000001</v>
      </c>
      <c r="U8" s="13">
        <v>87</v>
      </c>
      <c r="V8" s="13">
        <v>1E-3</v>
      </c>
      <c r="W8" s="13">
        <v>0</v>
      </c>
      <c r="X8" s="43">
        <v>0.02</v>
      </c>
    </row>
    <row r="9" spans="1:24" s="16" customFormat="1" ht="39" customHeight="1" x14ac:dyDescent="0.25">
      <c r="A9" s="682"/>
      <c r="B9" s="147"/>
      <c r="C9" s="543">
        <v>159</v>
      </c>
      <c r="D9" s="328" t="s">
        <v>63</v>
      </c>
      <c r="E9" s="666" t="s">
        <v>150</v>
      </c>
      <c r="F9" s="379">
        <v>200</v>
      </c>
      <c r="G9" s="98"/>
      <c r="H9" s="245">
        <v>0.06</v>
      </c>
      <c r="I9" s="15">
        <v>0</v>
      </c>
      <c r="J9" s="41">
        <v>19.25</v>
      </c>
      <c r="K9" s="260">
        <v>76.95</v>
      </c>
      <c r="L9" s="245">
        <v>0</v>
      </c>
      <c r="M9" s="15">
        <v>0</v>
      </c>
      <c r="N9" s="15">
        <v>48</v>
      </c>
      <c r="O9" s="15">
        <v>0</v>
      </c>
      <c r="P9" s="41">
        <v>0</v>
      </c>
      <c r="Q9" s="245">
        <v>4.01</v>
      </c>
      <c r="R9" s="15">
        <v>9.17</v>
      </c>
      <c r="S9" s="15">
        <v>1.33</v>
      </c>
      <c r="T9" s="15">
        <v>0.37</v>
      </c>
      <c r="U9" s="15">
        <v>9.3000000000000007</v>
      </c>
      <c r="V9" s="15">
        <v>0</v>
      </c>
      <c r="W9" s="15">
        <v>0</v>
      </c>
      <c r="X9" s="41">
        <v>0</v>
      </c>
    </row>
    <row r="10" spans="1:24" s="16" customFormat="1" ht="39" customHeight="1" x14ac:dyDescent="0.25">
      <c r="A10" s="682"/>
      <c r="B10" s="147"/>
      <c r="C10" s="652">
        <v>119</v>
      </c>
      <c r="D10" s="147" t="s">
        <v>14</v>
      </c>
      <c r="E10" s="147" t="s">
        <v>55</v>
      </c>
      <c r="F10" s="189">
        <v>30</v>
      </c>
      <c r="G10" s="126"/>
      <c r="H10" s="245">
        <v>2.2799999999999998</v>
      </c>
      <c r="I10" s="15">
        <v>0.24</v>
      </c>
      <c r="J10" s="41">
        <v>14.76</v>
      </c>
      <c r="K10" s="260">
        <v>70.5</v>
      </c>
      <c r="L10" s="245">
        <v>0.03</v>
      </c>
      <c r="M10" s="15">
        <v>0.01</v>
      </c>
      <c r="N10" s="15">
        <v>0</v>
      </c>
      <c r="O10" s="15">
        <v>0</v>
      </c>
      <c r="P10" s="41">
        <v>0</v>
      </c>
      <c r="Q10" s="245">
        <v>6</v>
      </c>
      <c r="R10" s="15">
        <v>19.5</v>
      </c>
      <c r="S10" s="15">
        <v>4.2</v>
      </c>
      <c r="T10" s="17">
        <v>0.33</v>
      </c>
      <c r="U10" s="15">
        <v>27.9</v>
      </c>
      <c r="V10" s="15">
        <v>1E-3</v>
      </c>
      <c r="W10" s="17">
        <v>2E-3</v>
      </c>
      <c r="X10" s="41">
        <v>4.3499999999999996</v>
      </c>
    </row>
    <row r="11" spans="1:24" s="16" customFormat="1" ht="39" customHeight="1" x14ac:dyDescent="0.25">
      <c r="A11" s="682"/>
      <c r="B11" s="147"/>
      <c r="C11" s="145">
        <v>120</v>
      </c>
      <c r="D11" s="147" t="s">
        <v>15</v>
      </c>
      <c r="E11" s="147" t="s">
        <v>47</v>
      </c>
      <c r="F11" s="131">
        <v>25</v>
      </c>
      <c r="G11" s="126"/>
      <c r="H11" s="245">
        <v>1.65</v>
      </c>
      <c r="I11" s="15">
        <v>0.3</v>
      </c>
      <c r="J11" s="41">
        <v>10.050000000000001</v>
      </c>
      <c r="K11" s="261">
        <v>49.5</v>
      </c>
      <c r="L11" s="278">
        <v>0.04</v>
      </c>
      <c r="M11" s="20">
        <v>0.02</v>
      </c>
      <c r="N11" s="20">
        <v>0</v>
      </c>
      <c r="O11" s="20">
        <v>0</v>
      </c>
      <c r="P11" s="45">
        <v>0</v>
      </c>
      <c r="Q11" s="278">
        <v>7.25</v>
      </c>
      <c r="R11" s="20">
        <v>37.5</v>
      </c>
      <c r="S11" s="20">
        <v>11.75</v>
      </c>
      <c r="T11" s="20">
        <v>0.98</v>
      </c>
      <c r="U11" s="20">
        <v>58.75</v>
      </c>
      <c r="V11" s="20">
        <v>1E-3</v>
      </c>
      <c r="W11" s="20">
        <v>1E-3</v>
      </c>
      <c r="X11" s="45">
        <v>0</v>
      </c>
    </row>
    <row r="12" spans="1:24" s="16" customFormat="1" ht="39" customHeight="1" x14ac:dyDescent="0.25">
      <c r="A12" s="728"/>
      <c r="B12" s="148"/>
      <c r="C12" s="146"/>
      <c r="D12" s="148"/>
      <c r="E12" s="312" t="s">
        <v>20</v>
      </c>
      <c r="F12" s="273">
        <f>F6+F7+F8+F9+F10+F11</f>
        <v>555</v>
      </c>
      <c r="G12" s="99"/>
      <c r="H12" s="278">
        <f t="shared" ref="H12:X12" si="0">H6+H7+H8+H9+H10+H11</f>
        <v>33.229999999999997</v>
      </c>
      <c r="I12" s="20">
        <f t="shared" si="0"/>
        <v>25.269999999999996</v>
      </c>
      <c r="J12" s="45">
        <f t="shared" si="0"/>
        <v>98.56</v>
      </c>
      <c r="K12" s="329">
        <f t="shared" si="0"/>
        <v>755.91000000000008</v>
      </c>
      <c r="L12" s="278">
        <f t="shared" si="0"/>
        <v>0.25</v>
      </c>
      <c r="M12" s="20">
        <f t="shared" si="0"/>
        <v>0.24</v>
      </c>
      <c r="N12" s="20">
        <f t="shared" si="0"/>
        <v>189.64</v>
      </c>
      <c r="O12" s="20">
        <f t="shared" si="0"/>
        <v>50.06</v>
      </c>
      <c r="P12" s="45">
        <f t="shared" si="0"/>
        <v>0.27</v>
      </c>
      <c r="Q12" s="278">
        <f t="shared" si="0"/>
        <v>231.95999999999998</v>
      </c>
      <c r="R12" s="20">
        <f t="shared" si="0"/>
        <v>361.32</v>
      </c>
      <c r="S12" s="20">
        <f t="shared" si="0"/>
        <v>54.660000000000004</v>
      </c>
      <c r="T12" s="20">
        <f t="shared" si="0"/>
        <v>4.3499999999999996</v>
      </c>
      <c r="U12" s="20">
        <f t="shared" si="0"/>
        <v>427.21999999999997</v>
      </c>
      <c r="V12" s="20">
        <f t="shared" si="0"/>
        <v>7.0000000000000001E-3</v>
      </c>
      <c r="W12" s="20">
        <f t="shared" si="0"/>
        <v>3.0000000000000001E-3</v>
      </c>
      <c r="X12" s="41">
        <f t="shared" si="0"/>
        <v>4.47</v>
      </c>
    </row>
    <row r="13" spans="1:24" s="16" customFormat="1" ht="39" customHeight="1" thickBot="1" x14ac:dyDescent="0.3">
      <c r="A13" s="863"/>
      <c r="B13" s="658"/>
      <c r="C13" s="876"/>
      <c r="D13" s="257"/>
      <c r="E13" s="361" t="s">
        <v>21</v>
      </c>
      <c r="F13" s="135"/>
      <c r="G13" s="212"/>
      <c r="H13" s="251"/>
      <c r="I13" s="151"/>
      <c r="J13" s="152"/>
      <c r="K13" s="330">
        <f>K12/27.2</f>
        <v>27.790808823529414</v>
      </c>
      <c r="L13" s="251"/>
      <c r="M13" s="151"/>
      <c r="N13" s="151"/>
      <c r="O13" s="151"/>
      <c r="P13" s="152"/>
      <c r="Q13" s="251"/>
      <c r="R13" s="151"/>
      <c r="S13" s="151"/>
      <c r="T13" s="151"/>
      <c r="U13" s="151"/>
      <c r="V13" s="151"/>
      <c r="W13" s="151"/>
      <c r="X13" s="152"/>
    </row>
    <row r="14" spans="1:24" s="16" customFormat="1" ht="39" customHeight="1" x14ac:dyDescent="0.25">
      <c r="A14" s="678" t="s">
        <v>7</v>
      </c>
      <c r="B14" s="676"/>
      <c r="C14" s="913">
        <v>25</v>
      </c>
      <c r="D14" s="677" t="s">
        <v>19</v>
      </c>
      <c r="E14" s="676" t="s">
        <v>190</v>
      </c>
      <c r="F14" s="136">
        <v>150</v>
      </c>
      <c r="G14" s="321"/>
      <c r="H14" s="271">
        <v>0.6</v>
      </c>
      <c r="I14" s="39">
        <v>0.45</v>
      </c>
      <c r="J14" s="40">
        <v>15.45</v>
      </c>
      <c r="K14" s="324">
        <v>70.5</v>
      </c>
      <c r="L14" s="262">
        <v>0.05</v>
      </c>
      <c r="M14" s="46">
        <v>0.03</v>
      </c>
      <c r="N14" s="37">
        <v>15</v>
      </c>
      <c r="O14" s="37">
        <v>0</v>
      </c>
      <c r="P14" s="47">
        <v>0</v>
      </c>
      <c r="Q14" s="262">
        <v>24</v>
      </c>
      <c r="R14" s="37">
        <v>16.5</v>
      </c>
      <c r="S14" s="37">
        <v>13.5</v>
      </c>
      <c r="T14" s="37">
        <v>3.3</v>
      </c>
      <c r="U14" s="37">
        <v>417</v>
      </c>
      <c r="V14" s="37">
        <v>3.0000000000000001E-3</v>
      </c>
      <c r="W14" s="37">
        <v>0</v>
      </c>
      <c r="X14" s="225">
        <v>0.01</v>
      </c>
    </row>
    <row r="15" spans="1:24" s="16" customFormat="1" ht="39" customHeight="1" x14ac:dyDescent="0.25">
      <c r="A15" s="682"/>
      <c r="B15" s="147"/>
      <c r="C15" s="146">
        <v>37</v>
      </c>
      <c r="D15" s="184" t="s">
        <v>9</v>
      </c>
      <c r="E15" s="223" t="s">
        <v>56</v>
      </c>
      <c r="F15" s="683">
        <v>250</v>
      </c>
      <c r="G15" s="133"/>
      <c r="H15" s="75">
        <v>7.22</v>
      </c>
      <c r="I15" s="13">
        <v>6.88</v>
      </c>
      <c r="J15" s="23">
        <v>13.51</v>
      </c>
      <c r="K15" s="134">
        <v>144.63999999999999</v>
      </c>
      <c r="L15" s="75">
        <v>0.09</v>
      </c>
      <c r="M15" s="75">
        <v>0.09</v>
      </c>
      <c r="N15" s="13">
        <v>7.13</v>
      </c>
      <c r="O15" s="13">
        <v>140</v>
      </c>
      <c r="P15" s="23">
        <v>0</v>
      </c>
      <c r="Q15" s="246">
        <v>20.32</v>
      </c>
      <c r="R15" s="13">
        <v>103.87</v>
      </c>
      <c r="S15" s="33">
        <v>27.92</v>
      </c>
      <c r="T15" s="13">
        <v>1.58</v>
      </c>
      <c r="U15" s="13">
        <v>501.12</v>
      </c>
      <c r="V15" s="13">
        <v>6.0000000000000001E-3</v>
      </c>
      <c r="W15" s="13">
        <v>0</v>
      </c>
      <c r="X15" s="41">
        <v>0.05</v>
      </c>
    </row>
    <row r="16" spans="1:24" s="16" customFormat="1" ht="39" customHeight="1" x14ac:dyDescent="0.25">
      <c r="A16" s="684"/>
      <c r="B16" s="147"/>
      <c r="C16" s="146">
        <v>75</v>
      </c>
      <c r="D16" s="685" t="s">
        <v>10</v>
      </c>
      <c r="E16" s="666" t="s">
        <v>65</v>
      </c>
      <c r="F16" s="683">
        <v>100</v>
      </c>
      <c r="G16" s="133"/>
      <c r="H16" s="339">
        <v>14.29</v>
      </c>
      <c r="I16" s="29">
        <v>1.84</v>
      </c>
      <c r="J16" s="30">
        <v>5.49</v>
      </c>
      <c r="K16" s="335">
        <v>94.22</v>
      </c>
      <c r="L16" s="339">
        <v>0.09</v>
      </c>
      <c r="M16" s="339">
        <v>0.1</v>
      </c>
      <c r="N16" s="29">
        <v>1.51</v>
      </c>
      <c r="O16" s="29">
        <v>190</v>
      </c>
      <c r="P16" s="30">
        <v>0.18</v>
      </c>
      <c r="Q16" s="346">
        <v>41.03</v>
      </c>
      <c r="R16" s="29">
        <v>181.5</v>
      </c>
      <c r="S16" s="29">
        <v>51.7</v>
      </c>
      <c r="T16" s="29">
        <v>0.95</v>
      </c>
      <c r="U16" s="29">
        <v>385.24</v>
      </c>
      <c r="V16" s="29">
        <v>0.12</v>
      </c>
      <c r="W16" s="29">
        <v>1.2999999999999999E-2</v>
      </c>
      <c r="X16" s="41">
        <v>0.56000000000000005</v>
      </c>
    </row>
    <row r="17" spans="1:24" s="16" customFormat="1" ht="39" customHeight="1" x14ac:dyDescent="0.25">
      <c r="A17" s="684"/>
      <c r="B17" s="147"/>
      <c r="C17" s="146">
        <v>53</v>
      </c>
      <c r="D17" s="685" t="s">
        <v>64</v>
      </c>
      <c r="E17" s="328" t="s">
        <v>60</v>
      </c>
      <c r="F17" s="98">
        <v>180</v>
      </c>
      <c r="G17" s="133"/>
      <c r="H17" s="75">
        <v>4.01</v>
      </c>
      <c r="I17" s="13">
        <v>5.89</v>
      </c>
      <c r="J17" s="23">
        <v>40.72</v>
      </c>
      <c r="K17" s="134">
        <v>229.79</v>
      </c>
      <c r="L17" s="75">
        <v>0.04</v>
      </c>
      <c r="M17" s="75">
        <v>0.03</v>
      </c>
      <c r="N17" s="13">
        <v>0</v>
      </c>
      <c r="O17" s="13">
        <v>20</v>
      </c>
      <c r="P17" s="23">
        <v>0.11</v>
      </c>
      <c r="Q17" s="246">
        <v>7.55</v>
      </c>
      <c r="R17" s="13">
        <v>80.81</v>
      </c>
      <c r="S17" s="33">
        <v>26.19</v>
      </c>
      <c r="T17" s="13">
        <v>0.55000000000000004</v>
      </c>
      <c r="U17" s="13">
        <v>51.93</v>
      </c>
      <c r="V17" s="13">
        <v>1E-3</v>
      </c>
      <c r="W17" s="13">
        <v>8.0000000000000002E-3</v>
      </c>
      <c r="X17" s="41">
        <v>0.03</v>
      </c>
    </row>
    <row r="18" spans="1:24" s="16" customFormat="1" ht="39" customHeight="1" x14ac:dyDescent="0.25">
      <c r="A18" s="684"/>
      <c r="B18" s="147"/>
      <c r="C18" s="146">
        <v>104</v>
      </c>
      <c r="D18" s="328" t="s">
        <v>18</v>
      </c>
      <c r="E18" s="668" t="s">
        <v>148</v>
      </c>
      <c r="F18" s="379">
        <v>200</v>
      </c>
      <c r="G18" s="98"/>
      <c r="H18" s="245">
        <v>0</v>
      </c>
      <c r="I18" s="15">
        <v>0</v>
      </c>
      <c r="J18" s="41">
        <v>14.16</v>
      </c>
      <c r="K18" s="260">
        <v>55.48</v>
      </c>
      <c r="L18" s="245">
        <v>0.09</v>
      </c>
      <c r="M18" s="15">
        <v>0.1</v>
      </c>
      <c r="N18" s="15">
        <v>2.94</v>
      </c>
      <c r="O18" s="15">
        <v>80</v>
      </c>
      <c r="P18" s="18">
        <v>0.96</v>
      </c>
      <c r="Q18" s="24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41">
        <v>0</v>
      </c>
    </row>
    <row r="19" spans="1:24" s="16" customFormat="1" ht="39" customHeight="1" x14ac:dyDescent="0.25">
      <c r="A19" s="684"/>
      <c r="B19" s="147"/>
      <c r="C19" s="785">
        <v>119</v>
      </c>
      <c r="D19" s="184" t="s">
        <v>14</v>
      </c>
      <c r="E19" s="147" t="s">
        <v>55</v>
      </c>
      <c r="F19" s="126">
        <v>45</v>
      </c>
      <c r="G19" s="131"/>
      <c r="H19" s="17">
        <v>3.42</v>
      </c>
      <c r="I19" s="15">
        <v>0.36</v>
      </c>
      <c r="J19" s="18">
        <v>22.14</v>
      </c>
      <c r="K19" s="195">
        <v>105.75</v>
      </c>
      <c r="L19" s="17">
        <v>0.05</v>
      </c>
      <c r="M19" s="17">
        <v>0.01</v>
      </c>
      <c r="N19" s="15">
        <v>0</v>
      </c>
      <c r="O19" s="15">
        <v>0</v>
      </c>
      <c r="P19" s="18">
        <v>0</v>
      </c>
      <c r="Q19" s="245">
        <v>9</v>
      </c>
      <c r="R19" s="15">
        <v>29.25</v>
      </c>
      <c r="S19" s="15">
        <v>6.3</v>
      </c>
      <c r="T19" s="15">
        <v>0.5</v>
      </c>
      <c r="U19" s="15">
        <v>41.85</v>
      </c>
      <c r="V19" s="15">
        <v>1E-3</v>
      </c>
      <c r="W19" s="15">
        <v>3.0000000000000001E-3</v>
      </c>
      <c r="X19" s="43">
        <v>6.53</v>
      </c>
    </row>
    <row r="20" spans="1:24" s="16" customFormat="1" ht="39" customHeight="1" x14ac:dyDescent="0.25">
      <c r="A20" s="684"/>
      <c r="B20" s="147"/>
      <c r="C20" s="146">
        <v>120</v>
      </c>
      <c r="D20" s="184" t="s">
        <v>15</v>
      </c>
      <c r="E20" s="147" t="s">
        <v>47</v>
      </c>
      <c r="F20" s="131">
        <v>40</v>
      </c>
      <c r="G20" s="270"/>
      <c r="H20" s="245">
        <v>2.64</v>
      </c>
      <c r="I20" s="15">
        <v>0.48</v>
      </c>
      <c r="J20" s="41">
        <v>16.079999999999998</v>
      </c>
      <c r="K20" s="205">
        <v>79.2</v>
      </c>
      <c r="L20" s="17">
        <v>7.0000000000000007E-2</v>
      </c>
      <c r="M20" s="17">
        <v>0.03</v>
      </c>
      <c r="N20" s="15">
        <v>0</v>
      </c>
      <c r="O20" s="15">
        <v>0</v>
      </c>
      <c r="P20" s="18">
        <v>0</v>
      </c>
      <c r="Q20" s="245">
        <v>11.6</v>
      </c>
      <c r="R20" s="15">
        <v>60</v>
      </c>
      <c r="S20" s="15">
        <v>18.8</v>
      </c>
      <c r="T20" s="15">
        <v>1.56</v>
      </c>
      <c r="U20" s="15">
        <v>94</v>
      </c>
      <c r="V20" s="15">
        <v>1.7600000000000001E-3</v>
      </c>
      <c r="W20" s="15">
        <v>2.2000000000000001E-3</v>
      </c>
      <c r="X20" s="41">
        <v>0.01</v>
      </c>
    </row>
    <row r="21" spans="1:24" s="16" customFormat="1" ht="39" customHeight="1" x14ac:dyDescent="0.25">
      <c r="A21" s="684"/>
      <c r="B21" s="147"/>
      <c r="C21" s="857"/>
      <c r="D21" s="686"/>
      <c r="E21" s="312" t="s">
        <v>20</v>
      </c>
      <c r="F21" s="318">
        <f>SUM(F14:F20)</f>
        <v>965</v>
      </c>
      <c r="G21" s="131"/>
      <c r="H21" s="24">
        <f t="shared" ref="H21:X21" si="1">SUM(H14:H20)</f>
        <v>32.18</v>
      </c>
      <c r="I21" s="14">
        <f t="shared" si="1"/>
        <v>15.899999999999999</v>
      </c>
      <c r="J21" s="122">
        <f t="shared" si="1"/>
        <v>127.55</v>
      </c>
      <c r="K21" s="316">
        <f>SUM(K14:K20)</f>
        <v>779.58</v>
      </c>
      <c r="L21" s="24">
        <f t="shared" si="1"/>
        <v>0.48</v>
      </c>
      <c r="M21" s="24">
        <f t="shared" si="1"/>
        <v>0.39</v>
      </c>
      <c r="N21" s="14">
        <f t="shared" si="1"/>
        <v>26.580000000000002</v>
      </c>
      <c r="O21" s="14">
        <f t="shared" si="1"/>
        <v>430</v>
      </c>
      <c r="P21" s="122">
        <f t="shared" si="1"/>
        <v>1.25</v>
      </c>
      <c r="Q21" s="206">
        <f t="shared" si="1"/>
        <v>113.49999999999999</v>
      </c>
      <c r="R21" s="14">
        <f t="shared" si="1"/>
        <v>471.93</v>
      </c>
      <c r="S21" s="14">
        <f t="shared" si="1"/>
        <v>144.41</v>
      </c>
      <c r="T21" s="14">
        <f t="shared" si="1"/>
        <v>8.44</v>
      </c>
      <c r="U21" s="14">
        <f t="shared" si="1"/>
        <v>1491.14</v>
      </c>
      <c r="V21" s="14">
        <f t="shared" si="1"/>
        <v>0.13276000000000002</v>
      </c>
      <c r="W21" s="14">
        <f t="shared" si="1"/>
        <v>2.6199999999999998E-2</v>
      </c>
      <c r="X21" s="41">
        <f t="shared" si="1"/>
        <v>7.19</v>
      </c>
    </row>
    <row r="22" spans="1:24" s="16" customFormat="1" ht="39" customHeight="1" thickBot="1" x14ac:dyDescent="0.3">
      <c r="A22" s="687"/>
      <c r="B22" s="700"/>
      <c r="C22" s="845"/>
      <c r="D22" s="688"/>
      <c r="E22" s="361" t="s">
        <v>21</v>
      </c>
      <c r="F22" s="688"/>
      <c r="G22" s="689"/>
      <c r="H22" s="690"/>
      <c r="I22" s="691"/>
      <c r="J22" s="692"/>
      <c r="K22" s="317">
        <f>K21/27.2</f>
        <v>28.661029411764709</v>
      </c>
      <c r="L22" s="690"/>
      <c r="M22" s="690"/>
      <c r="N22" s="691"/>
      <c r="O22" s="691"/>
      <c r="P22" s="692"/>
      <c r="Q22" s="693"/>
      <c r="R22" s="691"/>
      <c r="S22" s="691"/>
      <c r="T22" s="691"/>
      <c r="U22" s="691"/>
      <c r="V22" s="691"/>
      <c r="W22" s="691"/>
      <c r="X22" s="559"/>
    </row>
    <row r="23" spans="1:24" x14ac:dyDescent="0.25">
      <c r="A23" s="2"/>
      <c r="C23" s="4"/>
      <c r="D23" s="2"/>
      <c r="E23" s="2"/>
      <c r="F23" s="2"/>
      <c r="G23" s="9"/>
      <c r="H23" s="10"/>
      <c r="I23" s="9"/>
      <c r="J23" s="2"/>
      <c r="K23" s="12"/>
      <c r="L23" s="2"/>
      <c r="M23" s="2"/>
      <c r="N23" s="2"/>
      <c r="O23" s="2"/>
    </row>
    <row r="24" spans="1:24" ht="18.75" x14ac:dyDescent="0.25">
      <c r="D24" s="11"/>
      <c r="E24" s="25"/>
      <c r="F24" s="26"/>
      <c r="G24" s="11"/>
      <c r="H24" s="9"/>
      <c r="I24" s="11"/>
      <c r="J24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mergeCells count="2">
    <mergeCell ref="L4:P4"/>
    <mergeCell ref="Q4:X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V35"/>
  <sheetViews>
    <sheetView zoomScale="80" zoomScaleNormal="80" workbookViewId="0">
      <selection activeCell="I24" sqref="I24"/>
    </sheetView>
  </sheetViews>
  <sheetFormatPr defaultRowHeight="15" x14ac:dyDescent="0.25"/>
  <cols>
    <col min="1" max="1" width="16.85546875" customWidth="1"/>
    <col min="2" max="2" width="16.85546875" style="878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3" width="11.28515625" customWidth="1"/>
    <col min="15" max="15" width="9.5703125" bestFit="1" customWidth="1"/>
    <col min="21" max="21" width="9.85546875" bestFit="1" customWidth="1"/>
  </cols>
  <sheetData>
    <row r="2" spans="1:48" ht="23.25" x14ac:dyDescent="0.35">
      <c r="A2" s="6" t="s">
        <v>1</v>
      </c>
      <c r="B2" s="877"/>
      <c r="C2" s="7"/>
      <c r="D2" s="6" t="s">
        <v>3</v>
      </c>
      <c r="E2" s="6"/>
      <c r="F2" s="8" t="s">
        <v>2</v>
      </c>
      <c r="G2" s="7">
        <v>6</v>
      </c>
      <c r="H2" s="6"/>
      <c r="K2" s="8"/>
      <c r="L2" s="7"/>
      <c r="M2" s="7"/>
      <c r="N2" s="1"/>
      <c r="O2" s="2"/>
    </row>
    <row r="3" spans="1:48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48" s="16" customFormat="1" ht="21.75" customHeight="1" thickBot="1" x14ac:dyDescent="0.3">
      <c r="A4" s="69"/>
      <c r="B4" s="879"/>
      <c r="C4" s="102" t="s">
        <v>39</v>
      </c>
      <c r="D4" s="694"/>
      <c r="E4" s="747"/>
      <c r="F4" s="973"/>
      <c r="G4" s="648"/>
      <c r="H4" s="846" t="s">
        <v>22</v>
      </c>
      <c r="I4" s="847"/>
      <c r="J4" s="847"/>
      <c r="K4" s="672" t="s">
        <v>23</v>
      </c>
      <c r="L4" s="1057" t="s">
        <v>24</v>
      </c>
      <c r="M4" s="1058"/>
      <c r="N4" s="1059"/>
      <c r="O4" s="1059"/>
      <c r="P4" s="1060"/>
      <c r="Q4" s="1064" t="s">
        <v>25</v>
      </c>
      <c r="R4" s="1065"/>
      <c r="S4" s="1065"/>
      <c r="T4" s="1065"/>
      <c r="U4" s="1065"/>
      <c r="V4" s="1065"/>
      <c r="W4" s="1065"/>
      <c r="X4" s="1066"/>
    </row>
    <row r="5" spans="1:48" s="16" customFormat="1" ht="28.5" customHeight="1" thickBot="1" x14ac:dyDescent="0.3">
      <c r="A5" s="305" t="s">
        <v>0</v>
      </c>
      <c r="B5" s="882"/>
      <c r="C5" s="103" t="s">
        <v>40</v>
      </c>
      <c r="D5" s="696" t="s">
        <v>41</v>
      </c>
      <c r="E5" s="124" t="s">
        <v>38</v>
      </c>
      <c r="F5" s="103" t="s">
        <v>26</v>
      </c>
      <c r="G5" s="97" t="s">
        <v>37</v>
      </c>
      <c r="H5" s="124" t="s">
        <v>27</v>
      </c>
      <c r="I5" s="568" t="s">
        <v>28</v>
      </c>
      <c r="J5" s="97" t="s">
        <v>29</v>
      </c>
      <c r="K5" s="675" t="s">
        <v>30</v>
      </c>
      <c r="L5" s="368" t="s">
        <v>31</v>
      </c>
      <c r="M5" s="368" t="s">
        <v>129</v>
      </c>
      <c r="N5" s="368" t="s">
        <v>32</v>
      </c>
      <c r="O5" s="567" t="s">
        <v>131</v>
      </c>
      <c r="P5" s="368" t="s">
        <v>130</v>
      </c>
      <c r="Q5" s="368" t="s">
        <v>33</v>
      </c>
      <c r="R5" s="368" t="s">
        <v>34</v>
      </c>
      <c r="S5" s="368" t="s">
        <v>35</v>
      </c>
      <c r="T5" s="368" t="s">
        <v>36</v>
      </c>
      <c r="U5" s="368" t="s">
        <v>125</v>
      </c>
      <c r="V5" s="368" t="s">
        <v>126</v>
      </c>
      <c r="W5" s="368" t="s">
        <v>127</v>
      </c>
      <c r="X5" s="568" t="s">
        <v>128</v>
      </c>
    </row>
    <row r="6" spans="1:48" s="16" customFormat="1" ht="19.5" customHeight="1" x14ac:dyDescent="0.25">
      <c r="A6" s="143" t="s">
        <v>6</v>
      </c>
      <c r="B6" s="869"/>
      <c r="C6" s="913">
        <v>24</v>
      </c>
      <c r="D6" s="677" t="s">
        <v>19</v>
      </c>
      <c r="E6" s="710" t="s">
        <v>113</v>
      </c>
      <c r="F6" s="136">
        <v>150</v>
      </c>
      <c r="G6" s="1042"/>
      <c r="H6" s="271">
        <v>0.6</v>
      </c>
      <c r="I6" s="39">
        <v>0.6</v>
      </c>
      <c r="J6" s="42">
        <v>14.7</v>
      </c>
      <c r="K6" s="197">
        <v>70.5</v>
      </c>
      <c r="L6" s="271">
        <v>0.05</v>
      </c>
      <c r="M6" s="38">
        <v>0.03</v>
      </c>
      <c r="N6" s="39">
        <v>15</v>
      </c>
      <c r="O6" s="39">
        <v>0</v>
      </c>
      <c r="P6" s="40">
        <v>0</v>
      </c>
      <c r="Q6" s="271">
        <v>24</v>
      </c>
      <c r="R6" s="39">
        <v>16.5</v>
      </c>
      <c r="S6" s="39">
        <v>13.5</v>
      </c>
      <c r="T6" s="39">
        <v>3.3</v>
      </c>
      <c r="U6" s="39">
        <v>417</v>
      </c>
      <c r="V6" s="39">
        <v>3.0000000000000001E-3</v>
      </c>
      <c r="W6" s="39">
        <v>0</v>
      </c>
      <c r="X6" s="40">
        <v>0.01</v>
      </c>
    </row>
    <row r="7" spans="1:48" s="36" customFormat="1" ht="26.25" customHeight="1" x14ac:dyDescent="0.25">
      <c r="A7" s="104"/>
      <c r="B7" s="870"/>
      <c r="C7" s="146">
        <v>66</v>
      </c>
      <c r="D7" s="685" t="s">
        <v>62</v>
      </c>
      <c r="E7" s="993" t="s">
        <v>57</v>
      </c>
      <c r="F7" s="379">
        <v>200</v>
      </c>
      <c r="G7" s="543"/>
      <c r="H7" s="245">
        <v>20.79</v>
      </c>
      <c r="I7" s="15">
        <v>21.94</v>
      </c>
      <c r="J7" s="18">
        <v>3.72</v>
      </c>
      <c r="K7" s="195">
        <v>296.49</v>
      </c>
      <c r="L7" s="245">
        <v>0.1</v>
      </c>
      <c r="M7" s="17">
        <v>0.64</v>
      </c>
      <c r="N7" s="15">
        <v>0.31</v>
      </c>
      <c r="O7" s="15">
        <v>280</v>
      </c>
      <c r="P7" s="41">
        <v>3.64</v>
      </c>
      <c r="Q7" s="245">
        <v>144.41999999999999</v>
      </c>
      <c r="R7" s="15">
        <v>316.49</v>
      </c>
      <c r="S7" s="15">
        <v>24.14</v>
      </c>
      <c r="T7" s="15">
        <v>3.56</v>
      </c>
      <c r="U7" s="15">
        <v>260.39999999999998</v>
      </c>
      <c r="V7" s="15">
        <v>5.0000000000000001E-3</v>
      </c>
      <c r="W7" s="15">
        <v>4.3999999999999997E-2</v>
      </c>
      <c r="X7" s="41">
        <v>0.01</v>
      </c>
    </row>
    <row r="8" spans="1:48" s="16" customFormat="1" ht="26.25" customHeight="1" x14ac:dyDescent="0.25">
      <c r="A8" s="104"/>
      <c r="B8" s="187" t="s">
        <v>74</v>
      </c>
      <c r="C8" s="187">
        <v>116</v>
      </c>
      <c r="D8" s="159" t="s">
        <v>63</v>
      </c>
      <c r="E8" s="176" t="s">
        <v>94</v>
      </c>
      <c r="F8" s="187">
        <v>200</v>
      </c>
      <c r="G8" s="510"/>
      <c r="H8" s="313">
        <v>3.28</v>
      </c>
      <c r="I8" s="59">
        <v>2.56</v>
      </c>
      <c r="J8" s="481">
        <v>11.81</v>
      </c>
      <c r="K8" s="902">
        <v>83.43</v>
      </c>
      <c r="L8" s="313">
        <v>0.04</v>
      </c>
      <c r="M8" s="58">
        <v>0.14000000000000001</v>
      </c>
      <c r="N8" s="59">
        <v>0.52</v>
      </c>
      <c r="O8" s="59">
        <v>10</v>
      </c>
      <c r="P8" s="481">
        <v>0.05</v>
      </c>
      <c r="Q8" s="313">
        <v>122.5</v>
      </c>
      <c r="R8" s="59">
        <v>163.78</v>
      </c>
      <c r="S8" s="59">
        <v>67.64</v>
      </c>
      <c r="T8" s="59">
        <v>2.96</v>
      </c>
      <c r="U8" s="59">
        <v>121.18</v>
      </c>
      <c r="V8" s="59">
        <v>8.0000000000000002E-3</v>
      </c>
      <c r="W8" s="59">
        <v>2E-3</v>
      </c>
      <c r="X8" s="60">
        <v>0.02</v>
      </c>
    </row>
    <row r="9" spans="1:48" s="16" customFormat="1" ht="26.25" customHeight="1" x14ac:dyDescent="0.25">
      <c r="A9" s="104"/>
      <c r="B9" s="188" t="s">
        <v>76</v>
      </c>
      <c r="C9" s="188">
        <v>161</v>
      </c>
      <c r="D9" s="164" t="s">
        <v>63</v>
      </c>
      <c r="E9" s="177" t="s">
        <v>201</v>
      </c>
      <c r="F9" s="188">
        <v>200</v>
      </c>
      <c r="G9" s="506"/>
      <c r="H9" s="247">
        <v>6.28</v>
      </c>
      <c r="I9" s="65">
        <v>4.75</v>
      </c>
      <c r="J9" s="482">
        <v>19.59</v>
      </c>
      <c r="K9" s="548">
        <v>130.79</v>
      </c>
      <c r="L9" s="247">
        <v>0.06</v>
      </c>
      <c r="M9" s="65">
        <v>0.25</v>
      </c>
      <c r="N9" s="65">
        <v>1.0900000000000001</v>
      </c>
      <c r="O9" s="65">
        <v>30</v>
      </c>
      <c r="P9" s="482">
        <v>0.1</v>
      </c>
      <c r="Q9" s="247">
        <v>221.97</v>
      </c>
      <c r="R9" s="65">
        <v>164.43</v>
      </c>
      <c r="S9" s="65">
        <v>25.58</v>
      </c>
      <c r="T9" s="65">
        <v>0.2</v>
      </c>
      <c r="U9" s="65">
        <v>254.68</v>
      </c>
      <c r="V9" s="65">
        <v>1.6E-2</v>
      </c>
      <c r="W9" s="65">
        <v>3.7000000000000002E-3</v>
      </c>
      <c r="X9" s="109">
        <v>16.63</v>
      </c>
    </row>
    <row r="10" spans="1:48" s="16" customFormat="1" ht="23.25" customHeight="1" x14ac:dyDescent="0.25">
      <c r="A10" s="104"/>
      <c r="B10" s="870"/>
      <c r="C10" s="652">
        <v>121</v>
      </c>
      <c r="D10" s="184" t="s">
        <v>14</v>
      </c>
      <c r="E10" s="474" t="s">
        <v>51</v>
      </c>
      <c r="F10" s="379">
        <v>40</v>
      </c>
      <c r="G10" s="543"/>
      <c r="H10" s="296">
        <v>3</v>
      </c>
      <c r="I10" s="15">
        <v>1.1599999999999999</v>
      </c>
      <c r="J10" s="18">
        <v>19.920000000000002</v>
      </c>
      <c r="K10" s="195">
        <v>104.8</v>
      </c>
      <c r="L10" s="245">
        <v>0.04</v>
      </c>
      <c r="M10" s="15">
        <v>0.01</v>
      </c>
      <c r="N10" s="15">
        <v>0</v>
      </c>
      <c r="O10" s="15">
        <v>0</v>
      </c>
      <c r="P10" s="41">
        <v>0</v>
      </c>
      <c r="Q10" s="245">
        <v>7.6</v>
      </c>
      <c r="R10" s="15">
        <v>26</v>
      </c>
      <c r="S10" s="15">
        <v>5.2</v>
      </c>
      <c r="T10" s="15">
        <v>0.48</v>
      </c>
      <c r="U10" s="15">
        <v>36.799999999999997</v>
      </c>
      <c r="V10" s="15">
        <v>0</v>
      </c>
      <c r="W10" s="15">
        <v>0</v>
      </c>
      <c r="X10" s="41">
        <v>0</v>
      </c>
    </row>
    <row r="11" spans="1:48" s="16" customFormat="1" ht="24" customHeight="1" x14ac:dyDescent="0.25">
      <c r="A11" s="104"/>
      <c r="B11" s="187" t="s">
        <v>74</v>
      </c>
      <c r="C11" s="981"/>
      <c r="D11" s="510"/>
      <c r="E11" s="982" t="s">
        <v>20</v>
      </c>
      <c r="F11" s="514">
        <f>F6+F7+F8+F10</f>
        <v>590</v>
      </c>
      <c r="G11" s="661"/>
      <c r="H11" s="810">
        <f t="shared" ref="H11:X11" si="0">H6+H7+H8+H10</f>
        <v>27.67</v>
      </c>
      <c r="I11" s="984">
        <f t="shared" si="0"/>
        <v>26.26</v>
      </c>
      <c r="J11" s="983">
        <f t="shared" si="0"/>
        <v>50.15</v>
      </c>
      <c r="K11" s="514">
        <f t="shared" si="0"/>
        <v>555.22</v>
      </c>
      <c r="L11" s="985">
        <f t="shared" si="0"/>
        <v>0.23000000000000004</v>
      </c>
      <c r="M11" s="984">
        <f t="shared" si="0"/>
        <v>0.82000000000000006</v>
      </c>
      <c r="N11" s="984">
        <f t="shared" si="0"/>
        <v>15.83</v>
      </c>
      <c r="O11" s="984">
        <f t="shared" si="0"/>
        <v>290</v>
      </c>
      <c r="P11" s="986">
        <f t="shared" si="0"/>
        <v>3.69</v>
      </c>
      <c r="Q11" s="985">
        <f t="shared" si="0"/>
        <v>298.52</v>
      </c>
      <c r="R11" s="984">
        <f t="shared" si="0"/>
        <v>522.77</v>
      </c>
      <c r="S11" s="984">
        <f t="shared" si="0"/>
        <v>110.48</v>
      </c>
      <c r="T11" s="984">
        <f t="shared" si="0"/>
        <v>10.3</v>
      </c>
      <c r="U11" s="984">
        <f t="shared" si="0"/>
        <v>835.37999999999988</v>
      </c>
      <c r="V11" s="984">
        <f t="shared" si="0"/>
        <v>1.6E-2</v>
      </c>
      <c r="W11" s="984">
        <f t="shared" si="0"/>
        <v>4.5999999999999999E-2</v>
      </c>
      <c r="X11" s="986">
        <f t="shared" si="0"/>
        <v>0.04</v>
      </c>
    </row>
    <row r="12" spans="1:48" s="16" customFormat="1" ht="24" customHeight="1" x14ac:dyDescent="0.25">
      <c r="A12" s="104"/>
      <c r="B12" s="188" t="s">
        <v>76</v>
      </c>
      <c r="C12" s="987"/>
      <c r="D12" s="506"/>
      <c r="E12" s="988" t="s">
        <v>20</v>
      </c>
      <c r="F12" s="515">
        <f>F6+F7+F9+F10</f>
        <v>590</v>
      </c>
      <c r="G12" s="625"/>
      <c r="H12" s="610">
        <f t="shared" ref="H12:X12" si="1">H6+H7+H9+H10</f>
        <v>30.67</v>
      </c>
      <c r="I12" s="990">
        <f t="shared" si="1"/>
        <v>28.450000000000003</v>
      </c>
      <c r="J12" s="989">
        <f t="shared" si="1"/>
        <v>57.93</v>
      </c>
      <c r="K12" s="515">
        <f t="shared" si="1"/>
        <v>602.57999999999993</v>
      </c>
      <c r="L12" s="991">
        <f t="shared" si="1"/>
        <v>0.25</v>
      </c>
      <c r="M12" s="990">
        <f t="shared" si="1"/>
        <v>0.93</v>
      </c>
      <c r="N12" s="990">
        <f t="shared" si="1"/>
        <v>16.400000000000002</v>
      </c>
      <c r="O12" s="990">
        <f t="shared" si="1"/>
        <v>310</v>
      </c>
      <c r="P12" s="992">
        <f t="shared" si="1"/>
        <v>3.74</v>
      </c>
      <c r="Q12" s="991">
        <f t="shared" si="1"/>
        <v>397.99</v>
      </c>
      <c r="R12" s="990">
        <f t="shared" si="1"/>
        <v>523.42000000000007</v>
      </c>
      <c r="S12" s="990">
        <f t="shared" si="1"/>
        <v>68.42</v>
      </c>
      <c r="T12" s="990">
        <f t="shared" si="1"/>
        <v>7.5399999999999991</v>
      </c>
      <c r="U12" s="990">
        <f t="shared" si="1"/>
        <v>968.87999999999988</v>
      </c>
      <c r="V12" s="990">
        <f t="shared" si="1"/>
        <v>2.4E-2</v>
      </c>
      <c r="W12" s="990">
        <f t="shared" si="1"/>
        <v>4.7699999999999999E-2</v>
      </c>
      <c r="X12" s="992">
        <f t="shared" si="1"/>
        <v>16.649999999999999</v>
      </c>
    </row>
    <row r="13" spans="1:48" s="16" customFormat="1" ht="24" customHeight="1" x14ac:dyDescent="0.25">
      <c r="A13" s="104"/>
      <c r="B13" s="187" t="s">
        <v>74</v>
      </c>
      <c r="C13" s="981"/>
      <c r="D13" s="510"/>
      <c r="E13" s="982" t="s">
        <v>202</v>
      </c>
      <c r="F13" s="995"/>
      <c r="G13" s="637"/>
      <c r="H13" s="313"/>
      <c r="I13" s="59"/>
      <c r="J13" s="481"/>
      <c r="K13" s="1073">
        <f>K11/27.2</f>
        <v>20.412500000000001</v>
      </c>
      <c r="L13" s="313"/>
      <c r="M13" s="58"/>
      <c r="N13" s="59"/>
      <c r="O13" s="59"/>
      <c r="P13" s="60"/>
      <c r="Q13" s="313"/>
      <c r="R13" s="59"/>
      <c r="S13" s="59"/>
      <c r="T13" s="59"/>
      <c r="U13" s="59"/>
      <c r="V13" s="59"/>
      <c r="W13" s="59"/>
      <c r="X13" s="60"/>
    </row>
    <row r="14" spans="1:48" s="36" customFormat="1" ht="24" customHeight="1" thickBot="1" x14ac:dyDescent="0.3">
      <c r="A14" s="333"/>
      <c r="B14" s="188" t="s">
        <v>76</v>
      </c>
      <c r="C14" s="663"/>
      <c r="D14" s="704"/>
      <c r="E14" s="994" t="s">
        <v>21</v>
      </c>
      <c r="F14" s="1043"/>
      <c r="G14" s="664"/>
      <c r="H14" s="1044"/>
      <c r="I14" s="1045"/>
      <c r="J14" s="1046"/>
      <c r="K14" s="595">
        <f>K12/27.2</f>
        <v>22.153676470588234</v>
      </c>
      <c r="L14" s="315"/>
      <c r="M14" s="560"/>
      <c r="N14" s="165"/>
      <c r="O14" s="165"/>
      <c r="P14" s="166"/>
      <c r="Q14" s="315"/>
      <c r="R14" s="165"/>
      <c r="S14" s="165"/>
      <c r="T14" s="165"/>
      <c r="U14" s="165"/>
      <c r="V14" s="165"/>
      <c r="W14" s="165"/>
      <c r="X14" s="166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</row>
    <row r="15" spans="1:48" s="16" customFormat="1" ht="26.45" customHeight="1" x14ac:dyDescent="0.25">
      <c r="A15" s="143" t="s">
        <v>7</v>
      </c>
      <c r="B15" s="136"/>
      <c r="C15" s="913">
        <v>132</v>
      </c>
      <c r="D15" s="776" t="s">
        <v>19</v>
      </c>
      <c r="E15" s="680" t="s">
        <v>136</v>
      </c>
      <c r="F15" s="783">
        <v>100</v>
      </c>
      <c r="G15" s="288"/>
      <c r="H15" s="271">
        <v>1.24</v>
      </c>
      <c r="I15" s="39">
        <v>8.4700000000000006</v>
      </c>
      <c r="J15" s="40">
        <v>8.31</v>
      </c>
      <c r="K15" s="197">
        <v>114.25</v>
      </c>
      <c r="L15" s="37">
        <v>0.02</v>
      </c>
      <c r="M15" s="37">
        <v>0.03</v>
      </c>
      <c r="N15" s="37">
        <v>5</v>
      </c>
      <c r="O15" s="37">
        <v>0</v>
      </c>
      <c r="P15" s="47">
        <v>0</v>
      </c>
      <c r="Q15" s="271">
        <v>31.03</v>
      </c>
      <c r="R15" s="39">
        <v>33.42</v>
      </c>
      <c r="S15" s="39">
        <v>17.52</v>
      </c>
      <c r="T15" s="39">
        <v>1.39</v>
      </c>
      <c r="U15" s="39">
        <v>245.56</v>
      </c>
      <c r="V15" s="39">
        <v>5.0000000000000001E-3</v>
      </c>
      <c r="W15" s="39">
        <v>1E-3</v>
      </c>
      <c r="X15" s="40">
        <v>0.02</v>
      </c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</row>
    <row r="16" spans="1:48" s="16" customFormat="1" ht="26.45" customHeight="1" x14ac:dyDescent="0.25">
      <c r="A16" s="104"/>
      <c r="B16" s="131"/>
      <c r="C16" s="146">
        <v>138</v>
      </c>
      <c r="D16" s="328" t="s">
        <v>9</v>
      </c>
      <c r="E16" s="666" t="s">
        <v>68</v>
      </c>
      <c r="F16" s="379">
        <v>250</v>
      </c>
      <c r="G16" s="98"/>
      <c r="H16" s="246">
        <v>7.54</v>
      </c>
      <c r="I16" s="13">
        <v>7.98</v>
      </c>
      <c r="J16" s="43">
        <v>13.96</v>
      </c>
      <c r="K16" s="134">
        <v>158.08000000000001</v>
      </c>
      <c r="L16" s="75">
        <v>0.09</v>
      </c>
      <c r="M16" s="75">
        <v>0.1</v>
      </c>
      <c r="N16" s="13">
        <v>7.16</v>
      </c>
      <c r="O16" s="13">
        <v>150</v>
      </c>
      <c r="P16" s="23">
        <v>0.03</v>
      </c>
      <c r="Q16" s="246">
        <v>29.44</v>
      </c>
      <c r="R16" s="13">
        <v>110.53</v>
      </c>
      <c r="S16" s="13">
        <v>29.01</v>
      </c>
      <c r="T16" s="13">
        <v>1.59</v>
      </c>
      <c r="U16" s="13">
        <v>514.34</v>
      </c>
      <c r="V16" s="13">
        <v>7.0000000000000001E-3</v>
      </c>
      <c r="W16" s="13">
        <v>0</v>
      </c>
      <c r="X16" s="43">
        <v>0.05</v>
      </c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</row>
    <row r="17" spans="1:48" s="16" customFormat="1" ht="26.45" customHeight="1" x14ac:dyDescent="0.25">
      <c r="A17" s="106"/>
      <c r="B17" s="131"/>
      <c r="C17" s="146">
        <v>126</v>
      </c>
      <c r="D17" s="328" t="s">
        <v>10</v>
      </c>
      <c r="E17" s="666" t="s">
        <v>166</v>
      </c>
      <c r="F17" s="379">
        <v>100</v>
      </c>
      <c r="G17" s="98"/>
      <c r="H17" s="246">
        <v>20.54</v>
      </c>
      <c r="I17" s="13">
        <v>20.6</v>
      </c>
      <c r="J17" s="43">
        <v>3.99</v>
      </c>
      <c r="K17" s="134">
        <v>284.44</v>
      </c>
      <c r="L17" s="75">
        <v>7.0000000000000007E-2</v>
      </c>
      <c r="M17" s="75">
        <v>0.16</v>
      </c>
      <c r="N17" s="13">
        <v>1.2</v>
      </c>
      <c r="O17" s="13">
        <v>10</v>
      </c>
      <c r="P17" s="23">
        <v>0.04</v>
      </c>
      <c r="Q17" s="246">
        <v>35.979999999999997</v>
      </c>
      <c r="R17" s="13">
        <v>209.89</v>
      </c>
      <c r="S17" s="13">
        <v>27.04</v>
      </c>
      <c r="T17" s="13">
        <v>2.86</v>
      </c>
      <c r="U17" s="13">
        <v>367.2</v>
      </c>
      <c r="V17" s="13">
        <v>0.01</v>
      </c>
      <c r="W17" s="13">
        <v>0</v>
      </c>
      <c r="X17" s="43">
        <v>7.0000000000000007E-2</v>
      </c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</row>
    <row r="18" spans="1:48" s="16" customFormat="1" ht="26.45" customHeight="1" x14ac:dyDescent="0.25">
      <c r="A18" s="106"/>
      <c r="B18" s="131"/>
      <c r="C18" s="99">
        <v>51</v>
      </c>
      <c r="D18" s="148" t="s">
        <v>49</v>
      </c>
      <c r="E18" s="494" t="s">
        <v>121</v>
      </c>
      <c r="F18" s="132">
        <v>180</v>
      </c>
      <c r="G18" s="216"/>
      <c r="H18" s="278">
        <v>3.99</v>
      </c>
      <c r="I18" s="20">
        <v>4.57</v>
      </c>
      <c r="J18" s="45">
        <v>31.25</v>
      </c>
      <c r="K18" s="277">
        <v>181.35</v>
      </c>
      <c r="L18" s="979">
        <v>0.18</v>
      </c>
      <c r="M18" s="20">
        <v>0.12</v>
      </c>
      <c r="N18" s="980">
        <v>16.84</v>
      </c>
      <c r="O18" s="20">
        <v>30</v>
      </c>
      <c r="P18" s="45">
        <v>0.08</v>
      </c>
      <c r="Q18" s="278">
        <v>24.13</v>
      </c>
      <c r="R18" s="20">
        <v>108.7</v>
      </c>
      <c r="S18" s="20">
        <v>42.82</v>
      </c>
      <c r="T18" s="20">
        <v>1.74</v>
      </c>
      <c r="U18" s="20">
        <v>996.5</v>
      </c>
      <c r="V18" s="20">
        <v>8.9999999999999993E-3</v>
      </c>
      <c r="W18" s="20">
        <v>1E-3</v>
      </c>
      <c r="X18" s="45">
        <v>0.06</v>
      </c>
    </row>
    <row r="19" spans="1:48" s="16" customFormat="1" ht="26.45" customHeight="1" x14ac:dyDescent="0.25">
      <c r="A19" s="106"/>
      <c r="B19" s="131"/>
      <c r="C19" s="543">
        <v>101</v>
      </c>
      <c r="D19" s="328" t="s">
        <v>18</v>
      </c>
      <c r="E19" s="666" t="s">
        <v>69</v>
      </c>
      <c r="F19" s="379">
        <v>200</v>
      </c>
      <c r="G19" s="98"/>
      <c r="H19" s="245">
        <v>0.64</v>
      </c>
      <c r="I19" s="15">
        <v>0.25</v>
      </c>
      <c r="J19" s="41">
        <v>16.059999999999999</v>
      </c>
      <c r="K19" s="260">
        <v>79.849999999999994</v>
      </c>
      <c r="L19" s="245">
        <v>0.01</v>
      </c>
      <c r="M19" s="17">
        <v>0.05</v>
      </c>
      <c r="N19" s="15">
        <v>0.05</v>
      </c>
      <c r="O19" s="15">
        <v>100</v>
      </c>
      <c r="P19" s="41">
        <v>0</v>
      </c>
      <c r="Q19" s="17">
        <v>10.77</v>
      </c>
      <c r="R19" s="15">
        <v>2.96</v>
      </c>
      <c r="S19" s="15">
        <v>2.96</v>
      </c>
      <c r="T19" s="15">
        <v>0.54</v>
      </c>
      <c r="U19" s="15">
        <v>8.5</v>
      </c>
      <c r="V19" s="15">
        <v>0</v>
      </c>
      <c r="W19" s="15">
        <v>0</v>
      </c>
      <c r="X19" s="41">
        <v>0</v>
      </c>
    </row>
    <row r="20" spans="1:48" s="16" customFormat="1" ht="26.45" customHeight="1" x14ac:dyDescent="0.25">
      <c r="A20" s="106"/>
      <c r="B20" s="131"/>
      <c r="C20" s="652">
        <v>119</v>
      </c>
      <c r="D20" s="147" t="s">
        <v>14</v>
      </c>
      <c r="E20" s="147" t="s">
        <v>55</v>
      </c>
      <c r="F20" s="189">
        <v>20</v>
      </c>
      <c r="G20" s="126"/>
      <c r="H20" s="245">
        <v>1.52</v>
      </c>
      <c r="I20" s="15">
        <v>0.16</v>
      </c>
      <c r="J20" s="41">
        <v>9.84</v>
      </c>
      <c r="K20" s="260">
        <v>47</v>
      </c>
      <c r="L20" s="245">
        <v>0.02</v>
      </c>
      <c r="M20" s="15">
        <v>0.01</v>
      </c>
      <c r="N20" s="15">
        <v>0</v>
      </c>
      <c r="O20" s="15">
        <v>0</v>
      </c>
      <c r="P20" s="18">
        <v>0</v>
      </c>
      <c r="Q20" s="245">
        <v>4</v>
      </c>
      <c r="R20" s="15">
        <v>13</v>
      </c>
      <c r="S20" s="15">
        <v>2.8</v>
      </c>
      <c r="T20" s="15">
        <v>0.22</v>
      </c>
      <c r="U20" s="15">
        <v>18.600000000000001</v>
      </c>
      <c r="V20" s="15">
        <v>1E-3</v>
      </c>
      <c r="W20" s="15">
        <v>1E-3</v>
      </c>
      <c r="X20" s="41">
        <v>2.9</v>
      </c>
    </row>
    <row r="21" spans="1:48" s="16" customFormat="1" ht="26.45" customHeight="1" x14ac:dyDescent="0.25">
      <c r="A21" s="106"/>
      <c r="B21" s="131"/>
      <c r="C21" s="145">
        <v>120</v>
      </c>
      <c r="D21" s="147" t="s">
        <v>15</v>
      </c>
      <c r="E21" s="147" t="s">
        <v>47</v>
      </c>
      <c r="F21" s="131">
        <v>20</v>
      </c>
      <c r="G21" s="126"/>
      <c r="H21" s="245">
        <v>1.32</v>
      </c>
      <c r="I21" s="15">
        <v>0.24</v>
      </c>
      <c r="J21" s="41">
        <v>8.0399999999999991</v>
      </c>
      <c r="K21" s="195">
        <v>39.6</v>
      </c>
      <c r="L21" s="17">
        <v>0.03</v>
      </c>
      <c r="M21" s="17">
        <v>0.02</v>
      </c>
      <c r="N21" s="15">
        <v>0</v>
      </c>
      <c r="O21" s="15">
        <v>0</v>
      </c>
      <c r="P21" s="18">
        <v>0</v>
      </c>
      <c r="Q21" s="245">
        <v>5.8</v>
      </c>
      <c r="R21" s="15">
        <v>30</v>
      </c>
      <c r="S21" s="15">
        <v>9.4</v>
      </c>
      <c r="T21" s="15">
        <v>0.78</v>
      </c>
      <c r="U21" s="15">
        <v>47</v>
      </c>
      <c r="V21" s="15">
        <v>1E-3</v>
      </c>
      <c r="W21" s="15">
        <v>1E-3</v>
      </c>
      <c r="X21" s="41">
        <v>0</v>
      </c>
    </row>
    <row r="22" spans="1:48" s="16" customFormat="1" ht="26.45" customHeight="1" x14ac:dyDescent="0.25">
      <c r="A22" s="106"/>
      <c r="B22" s="131"/>
      <c r="C22" s="857"/>
      <c r="D22" s="147"/>
      <c r="E22" s="312" t="s">
        <v>20</v>
      </c>
      <c r="F22" s="320">
        <f>SUM(F15:F21)</f>
        <v>870</v>
      </c>
      <c r="G22" s="126"/>
      <c r="H22" s="206">
        <f>SUM(H15:H21)</f>
        <v>36.790000000000006</v>
      </c>
      <c r="I22" s="14">
        <f t="shared" ref="I22:J22" si="2">SUM(I15:I21)</f>
        <v>42.27</v>
      </c>
      <c r="J22" s="44">
        <f t="shared" si="2"/>
        <v>91.450000000000017</v>
      </c>
      <c r="K22" s="325">
        <f>SUM(K15:K21)</f>
        <v>904.57</v>
      </c>
      <c r="L22" s="172">
        <f t="shared" ref="L22:R22" si="3">SUM(L15:L21)</f>
        <v>0.42000000000000004</v>
      </c>
      <c r="M22" s="14">
        <f t="shared" si="3"/>
        <v>0.49000000000000005</v>
      </c>
      <c r="N22" s="14">
        <f t="shared" si="3"/>
        <v>30.25</v>
      </c>
      <c r="O22" s="14">
        <f t="shared" si="3"/>
        <v>290</v>
      </c>
      <c r="P22" s="122">
        <f t="shared" si="3"/>
        <v>0.15000000000000002</v>
      </c>
      <c r="Q22" s="206">
        <f t="shared" si="3"/>
        <v>141.15</v>
      </c>
      <c r="R22" s="14">
        <f t="shared" si="3"/>
        <v>508.49999999999994</v>
      </c>
      <c r="S22" s="14">
        <f>SUM(S21)</f>
        <v>9.4</v>
      </c>
      <c r="T22" s="14">
        <f>SUM(T21)</f>
        <v>0.78</v>
      </c>
      <c r="U22" s="14">
        <f t="shared" ref="U22:X22" si="4">SUM(U21)</f>
        <v>47</v>
      </c>
      <c r="V22" s="14">
        <f t="shared" si="4"/>
        <v>1E-3</v>
      </c>
      <c r="W22" s="14">
        <f t="shared" si="4"/>
        <v>1E-3</v>
      </c>
      <c r="X22" s="44">
        <f t="shared" si="4"/>
        <v>0</v>
      </c>
    </row>
    <row r="23" spans="1:48" ht="30" customHeight="1" thickBot="1" x14ac:dyDescent="0.3">
      <c r="A23" s="265"/>
      <c r="B23" s="359"/>
      <c r="C23" s="845"/>
      <c r="D23" s="700"/>
      <c r="E23" s="361" t="s">
        <v>21</v>
      </c>
      <c r="F23" s="689"/>
      <c r="G23" s="688"/>
      <c r="H23" s="693"/>
      <c r="I23" s="691"/>
      <c r="J23" s="701"/>
      <c r="K23" s="326">
        <f>K22/27.2</f>
        <v>33.256250000000001</v>
      </c>
      <c r="L23" s="693"/>
      <c r="M23" s="690"/>
      <c r="N23" s="691"/>
      <c r="O23" s="691"/>
      <c r="P23" s="692"/>
      <c r="Q23" s="693"/>
      <c r="R23" s="691"/>
      <c r="S23" s="702"/>
      <c r="T23" s="702"/>
      <c r="U23" s="702"/>
      <c r="V23" s="702"/>
      <c r="W23" s="702"/>
      <c r="X23" s="703"/>
    </row>
    <row r="24" spans="1:48" x14ac:dyDescent="0.25">
      <c r="A24" s="2"/>
      <c r="C24" s="4"/>
      <c r="D24" s="2"/>
      <c r="E24" s="2"/>
      <c r="F24" s="2"/>
      <c r="G24" s="9"/>
      <c r="H24" s="10"/>
      <c r="I24" s="9"/>
      <c r="J24" s="2"/>
      <c r="K24" s="12"/>
      <c r="L24" s="2"/>
      <c r="M24" s="2"/>
      <c r="N24" s="2"/>
      <c r="O24" s="2"/>
    </row>
    <row r="25" spans="1:48" ht="18.75" x14ac:dyDescent="0.25">
      <c r="A25" s="626" t="s">
        <v>66</v>
      </c>
      <c r="B25" s="498"/>
      <c r="C25" s="499"/>
      <c r="D25" s="11"/>
      <c r="E25" s="25"/>
      <c r="F25" s="26"/>
      <c r="G25" s="11"/>
      <c r="H25" s="11"/>
      <c r="I25" s="11"/>
      <c r="J25" s="11"/>
    </row>
    <row r="26" spans="1:48" ht="18.75" x14ac:dyDescent="0.25">
      <c r="A26" s="629" t="s">
        <v>67</v>
      </c>
      <c r="B26" s="500"/>
      <c r="C26" s="113"/>
      <c r="D26" s="11"/>
      <c r="E26" s="25"/>
      <c r="F26" s="26"/>
      <c r="G26" s="11"/>
      <c r="H26" s="11"/>
      <c r="I26" s="11"/>
      <c r="J26" s="11"/>
    </row>
    <row r="27" spans="1:48" ht="18.75" x14ac:dyDescent="0.25">
      <c r="D27" s="11"/>
      <c r="E27" s="25"/>
      <c r="F27" s="26"/>
      <c r="G27" s="11"/>
      <c r="H27" s="11"/>
      <c r="I27" s="11"/>
      <c r="J27" s="11"/>
    </row>
    <row r="28" spans="1:48" ht="18.75" x14ac:dyDescent="0.25">
      <c r="D28" s="11"/>
      <c r="E28" s="25"/>
      <c r="F28" s="26"/>
      <c r="G28" s="11"/>
      <c r="H28" s="11"/>
      <c r="I28" s="11"/>
      <c r="J28" s="11"/>
    </row>
    <row r="29" spans="1:48" x14ac:dyDescent="0.25">
      <c r="D29" s="11"/>
      <c r="E29" s="11"/>
      <c r="F29" s="11"/>
      <c r="G29" s="11"/>
      <c r="H29" s="11"/>
      <c r="I29" s="11"/>
      <c r="J29" s="11"/>
    </row>
    <row r="30" spans="1:48" x14ac:dyDescent="0.25">
      <c r="D30" s="11"/>
      <c r="E30" s="11"/>
      <c r="F30" s="11"/>
      <c r="G30" s="11"/>
      <c r="H30" s="11"/>
      <c r="I30" s="11"/>
      <c r="J30" s="11"/>
    </row>
    <row r="31" spans="1:48" x14ac:dyDescent="0.25">
      <c r="D31" s="11"/>
      <c r="E31" s="11"/>
      <c r="F31" s="11"/>
      <c r="G31" s="11"/>
      <c r="H31" s="11"/>
      <c r="I31" s="11"/>
      <c r="J31" s="11"/>
    </row>
    <row r="32" spans="1:48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L4:P4"/>
    <mergeCell ref="Q4:X4"/>
  </mergeCells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2"/>
  <sheetViews>
    <sheetView zoomScale="80" zoomScaleNormal="80" workbookViewId="0">
      <selection activeCell="X16" sqref="H16:X16"/>
    </sheetView>
  </sheetViews>
  <sheetFormatPr defaultRowHeight="15" x14ac:dyDescent="0.25"/>
  <cols>
    <col min="1" max="1" width="16.85546875" customWidth="1"/>
    <col min="2" max="2" width="13.7109375" style="878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3" width="11.28515625" customWidth="1"/>
  </cols>
  <sheetData>
    <row r="2" spans="1:24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7</v>
      </c>
      <c r="H2" s="6"/>
      <c r="K2" s="8"/>
      <c r="L2" s="7"/>
      <c r="M2" s="7"/>
      <c r="N2" s="1"/>
      <c r="O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24" s="16" customFormat="1" ht="21.75" customHeight="1" thickBot="1" x14ac:dyDescent="0.3">
      <c r="A4" s="139"/>
      <c r="B4" s="884"/>
      <c r="C4" s="739" t="s">
        <v>39</v>
      </c>
      <c r="D4" s="319"/>
      <c r="E4" s="727"/>
      <c r="F4" s="741"/>
      <c r="G4" s="739"/>
      <c r="H4" s="846" t="s">
        <v>22</v>
      </c>
      <c r="I4" s="847"/>
      <c r="J4" s="848"/>
      <c r="K4" s="695" t="s">
        <v>23</v>
      </c>
      <c r="L4" s="1057" t="s">
        <v>24</v>
      </c>
      <c r="M4" s="1058"/>
      <c r="N4" s="1059"/>
      <c r="O4" s="1059"/>
      <c r="P4" s="1060"/>
      <c r="Q4" s="1064" t="s">
        <v>25</v>
      </c>
      <c r="R4" s="1065"/>
      <c r="S4" s="1065"/>
      <c r="T4" s="1065"/>
      <c r="U4" s="1065"/>
      <c r="V4" s="1065"/>
      <c r="W4" s="1065"/>
      <c r="X4" s="1066"/>
    </row>
    <row r="5" spans="1:24" s="16" customFormat="1" ht="28.5" customHeight="1" thickBot="1" x14ac:dyDescent="0.3">
      <c r="A5" s="140" t="s">
        <v>0</v>
      </c>
      <c r="B5" s="885"/>
      <c r="C5" s="97" t="s">
        <v>40</v>
      </c>
      <c r="D5" s="308" t="s">
        <v>41</v>
      </c>
      <c r="E5" s="97" t="s">
        <v>38</v>
      </c>
      <c r="F5" s="103" t="s">
        <v>26</v>
      </c>
      <c r="G5" s="97" t="s">
        <v>37</v>
      </c>
      <c r="H5" s="875" t="s">
        <v>27</v>
      </c>
      <c r="I5" s="568" t="s">
        <v>28</v>
      </c>
      <c r="J5" s="736" t="s">
        <v>29</v>
      </c>
      <c r="K5" s="697" t="s">
        <v>30</v>
      </c>
      <c r="L5" s="584" t="s">
        <v>31</v>
      </c>
      <c r="M5" s="584" t="s">
        <v>129</v>
      </c>
      <c r="N5" s="584" t="s">
        <v>32</v>
      </c>
      <c r="O5" s="585" t="s">
        <v>131</v>
      </c>
      <c r="P5" s="584" t="s">
        <v>130</v>
      </c>
      <c r="Q5" s="584" t="s">
        <v>33</v>
      </c>
      <c r="R5" s="584" t="s">
        <v>34</v>
      </c>
      <c r="S5" s="584" t="s">
        <v>35</v>
      </c>
      <c r="T5" s="584" t="s">
        <v>36</v>
      </c>
      <c r="U5" s="584" t="s">
        <v>125</v>
      </c>
      <c r="V5" s="584" t="s">
        <v>126</v>
      </c>
      <c r="W5" s="584" t="s">
        <v>127</v>
      </c>
      <c r="X5" s="741" t="s">
        <v>128</v>
      </c>
    </row>
    <row r="6" spans="1:24" s="16" customFormat="1" ht="27.75" customHeight="1" x14ac:dyDescent="0.25">
      <c r="A6" s="143" t="s">
        <v>6</v>
      </c>
      <c r="B6" s="136"/>
      <c r="C6" s="306">
        <v>1</v>
      </c>
      <c r="D6" s="676" t="s">
        <v>19</v>
      </c>
      <c r="E6" s="677" t="s">
        <v>12</v>
      </c>
      <c r="F6" s="136">
        <v>15</v>
      </c>
      <c r="G6" s="321"/>
      <c r="H6" s="271">
        <v>3.48</v>
      </c>
      <c r="I6" s="39">
        <v>4.43</v>
      </c>
      <c r="J6" s="40">
        <v>0</v>
      </c>
      <c r="K6" s="323">
        <v>54.6</v>
      </c>
      <c r="L6" s="271">
        <v>0.01</v>
      </c>
      <c r="M6" s="39">
        <v>0.05</v>
      </c>
      <c r="N6" s="39">
        <v>0.1</v>
      </c>
      <c r="O6" s="39">
        <v>40</v>
      </c>
      <c r="P6" s="42">
        <v>0.14000000000000001</v>
      </c>
      <c r="Q6" s="271">
        <v>132</v>
      </c>
      <c r="R6" s="39">
        <v>75</v>
      </c>
      <c r="S6" s="39">
        <v>5.25</v>
      </c>
      <c r="T6" s="39">
        <v>0.15</v>
      </c>
      <c r="U6" s="39">
        <v>13.2</v>
      </c>
      <c r="V6" s="39">
        <v>0</v>
      </c>
      <c r="W6" s="39">
        <v>0</v>
      </c>
      <c r="X6" s="40">
        <v>0</v>
      </c>
    </row>
    <row r="7" spans="1:24" s="16" customFormat="1" ht="27.75" customHeight="1" x14ac:dyDescent="0.25">
      <c r="A7" s="104"/>
      <c r="B7" s="131"/>
      <c r="C7" s="99">
        <v>2</v>
      </c>
      <c r="D7" s="148" t="s">
        <v>19</v>
      </c>
      <c r="E7" s="289" t="s">
        <v>178</v>
      </c>
      <c r="F7" s="132">
        <v>10</v>
      </c>
      <c r="G7" s="216"/>
      <c r="H7" s="278">
        <v>0.08</v>
      </c>
      <c r="I7" s="20">
        <v>7.25</v>
      </c>
      <c r="J7" s="45">
        <v>0.13</v>
      </c>
      <c r="K7" s="434">
        <v>66.099999999999994</v>
      </c>
      <c r="L7" s="245">
        <v>0</v>
      </c>
      <c r="M7" s="15">
        <v>0.01</v>
      </c>
      <c r="N7" s="15">
        <v>0</v>
      </c>
      <c r="O7" s="15">
        <v>50</v>
      </c>
      <c r="P7" s="18">
        <v>0.13</v>
      </c>
      <c r="Q7" s="245">
        <v>2.4</v>
      </c>
      <c r="R7" s="15">
        <v>3</v>
      </c>
      <c r="S7" s="15">
        <v>0</v>
      </c>
      <c r="T7" s="15">
        <v>0.02</v>
      </c>
      <c r="U7" s="15">
        <v>3</v>
      </c>
      <c r="V7" s="15">
        <v>0</v>
      </c>
      <c r="W7" s="15">
        <v>1E-4</v>
      </c>
      <c r="X7" s="41">
        <v>0</v>
      </c>
    </row>
    <row r="8" spans="1:24" s="16" customFormat="1" ht="41.25" customHeight="1" x14ac:dyDescent="0.25">
      <c r="A8" s="104"/>
      <c r="B8" s="148"/>
      <c r="C8" s="132">
        <v>320</v>
      </c>
      <c r="D8" s="148" t="s">
        <v>62</v>
      </c>
      <c r="E8" s="289" t="s">
        <v>196</v>
      </c>
      <c r="F8" s="131">
        <v>258</v>
      </c>
      <c r="G8" s="259"/>
      <c r="H8" s="206">
        <v>7.84</v>
      </c>
      <c r="I8" s="14">
        <v>8.99</v>
      </c>
      <c r="J8" s="44">
        <v>39.840000000000003</v>
      </c>
      <c r="K8" s="910">
        <v>271.27999999999997</v>
      </c>
      <c r="L8" s="208">
        <v>0.1</v>
      </c>
      <c r="M8" s="35">
        <v>0.28000000000000003</v>
      </c>
      <c r="N8" s="34">
        <v>2.06</v>
      </c>
      <c r="O8" s="34">
        <v>40</v>
      </c>
      <c r="P8" s="272">
        <v>0.19</v>
      </c>
      <c r="Q8" s="208">
        <v>234.64</v>
      </c>
      <c r="R8" s="34">
        <v>207.49</v>
      </c>
      <c r="S8" s="34">
        <v>41.59</v>
      </c>
      <c r="T8" s="34">
        <v>0.54</v>
      </c>
      <c r="U8" s="34">
        <v>310.19</v>
      </c>
      <c r="V8" s="34">
        <v>1.7000000000000001E-2</v>
      </c>
      <c r="W8" s="34">
        <v>8.0000000000000002E-3</v>
      </c>
      <c r="X8" s="67">
        <v>0.05</v>
      </c>
    </row>
    <row r="9" spans="1:24" s="36" customFormat="1" ht="26.25" customHeight="1" x14ac:dyDescent="0.25">
      <c r="A9" s="141"/>
      <c r="B9" s="132"/>
      <c r="C9" s="132">
        <v>114</v>
      </c>
      <c r="D9" s="184" t="s">
        <v>46</v>
      </c>
      <c r="E9" s="223" t="s">
        <v>52</v>
      </c>
      <c r="F9" s="665">
        <v>200</v>
      </c>
      <c r="G9" s="172"/>
      <c r="H9" s="245">
        <v>0</v>
      </c>
      <c r="I9" s="15">
        <v>0</v>
      </c>
      <c r="J9" s="41">
        <v>7.27</v>
      </c>
      <c r="K9" s="260">
        <v>28.73</v>
      </c>
      <c r="L9" s="245">
        <v>0</v>
      </c>
      <c r="M9" s="15">
        <v>0</v>
      </c>
      <c r="N9" s="15">
        <v>0</v>
      </c>
      <c r="O9" s="15">
        <v>0</v>
      </c>
      <c r="P9" s="18">
        <v>0</v>
      </c>
      <c r="Q9" s="245">
        <v>0.26</v>
      </c>
      <c r="R9" s="15">
        <v>0.03</v>
      </c>
      <c r="S9" s="15">
        <v>0.03</v>
      </c>
      <c r="T9" s="15">
        <v>0.02</v>
      </c>
      <c r="U9" s="15">
        <v>0.28999999999999998</v>
      </c>
      <c r="V9" s="15">
        <v>0</v>
      </c>
      <c r="W9" s="15">
        <v>0</v>
      </c>
      <c r="X9" s="41">
        <v>0</v>
      </c>
    </row>
    <row r="10" spans="1:24" s="36" customFormat="1" ht="26.25" customHeight="1" x14ac:dyDescent="0.25">
      <c r="A10" s="141"/>
      <c r="B10" s="132"/>
      <c r="C10" s="99" t="s">
        <v>157</v>
      </c>
      <c r="D10" s="148" t="s">
        <v>18</v>
      </c>
      <c r="E10" s="216" t="s">
        <v>180</v>
      </c>
      <c r="F10" s="132">
        <v>200</v>
      </c>
      <c r="G10" s="477"/>
      <c r="H10" s="278">
        <v>8.25</v>
      </c>
      <c r="I10" s="20">
        <v>6.25</v>
      </c>
      <c r="J10" s="45">
        <v>22</v>
      </c>
      <c r="K10" s="434">
        <v>175</v>
      </c>
      <c r="L10" s="278"/>
      <c r="M10" s="20"/>
      <c r="N10" s="20"/>
      <c r="O10" s="20"/>
      <c r="P10" s="21"/>
      <c r="Q10" s="278"/>
      <c r="R10" s="20"/>
      <c r="S10" s="20"/>
      <c r="T10" s="20"/>
      <c r="U10" s="20"/>
      <c r="V10" s="20"/>
      <c r="W10" s="20"/>
      <c r="X10" s="45"/>
    </row>
    <row r="11" spans="1:24" s="36" customFormat="1" ht="26.25" customHeight="1" x14ac:dyDescent="0.25">
      <c r="A11" s="141"/>
      <c r="B11" s="132"/>
      <c r="C11" s="134">
        <v>121</v>
      </c>
      <c r="D11" s="184" t="s">
        <v>14</v>
      </c>
      <c r="E11" s="223" t="s">
        <v>51</v>
      </c>
      <c r="F11" s="665">
        <v>30</v>
      </c>
      <c r="G11" s="131"/>
      <c r="H11" s="245">
        <v>2.25</v>
      </c>
      <c r="I11" s="15">
        <v>0.87</v>
      </c>
      <c r="J11" s="41">
        <v>14.94</v>
      </c>
      <c r="K11" s="195">
        <v>78.599999999999994</v>
      </c>
      <c r="L11" s="245">
        <v>0.03</v>
      </c>
      <c r="M11" s="17">
        <v>0.01</v>
      </c>
      <c r="N11" s="15">
        <v>0</v>
      </c>
      <c r="O11" s="15">
        <v>0</v>
      </c>
      <c r="P11" s="41">
        <v>0</v>
      </c>
      <c r="Q11" s="17">
        <v>5.7</v>
      </c>
      <c r="R11" s="15">
        <v>19.5</v>
      </c>
      <c r="S11" s="15">
        <v>3.9</v>
      </c>
      <c r="T11" s="15">
        <v>0.36</v>
      </c>
      <c r="U11" s="15">
        <v>27.6</v>
      </c>
      <c r="V11" s="15">
        <v>0</v>
      </c>
      <c r="W11" s="15">
        <v>0</v>
      </c>
      <c r="X11" s="41">
        <v>0</v>
      </c>
    </row>
    <row r="12" spans="1:24" s="36" customFormat="1" ht="23.25" customHeight="1" x14ac:dyDescent="0.25">
      <c r="A12" s="141"/>
      <c r="B12" s="132"/>
      <c r="C12" s="99"/>
      <c r="D12" s="148"/>
      <c r="E12" s="304" t="s">
        <v>20</v>
      </c>
      <c r="F12" s="273">
        <f>SUM(F6:F11)</f>
        <v>713</v>
      </c>
      <c r="G12" s="275"/>
      <c r="H12" s="208">
        <f t="shared" ref="H12:X12" si="0">SUM(H6:H11)</f>
        <v>21.9</v>
      </c>
      <c r="I12" s="34">
        <f t="shared" si="0"/>
        <v>27.790000000000003</v>
      </c>
      <c r="J12" s="67">
        <f t="shared" si="0"/>
        <v>84.18</v>
      </c>
      <c r="K12" s="388">
        <f t="shared" si="0"/>
        <v>674.31000000000006</v>
      </c>
      <c r="L12" s="208">
        <f t="shared" si="0"/>
        <v>0.14000000000000001</v>
      </c>
      <c r="M12" s="34">
        <f t="shared" si="0"/>
        <v>0.35000000000000003</v>
      </c>
      <c r="N12" s="34">
        <f t="shared" si="0"/>
        <v>2.16</v>
      </c>
      <c r="O12" s="34">
        <f t="shared" si="0"/>
        <v>130</v>
      </c>
      <c r="P12" s="272">
        <f t="shared" si="0"/>
        <v>0.46</v>
      </c>
      <c r="Q12" s="208">
        <f t="shared" si="0"/>
        <v>374.99999999999994</v>
      </c>
      <c r="R12" s="34">
        <f t="shared" si="0"/>
        <v>305.02</v>
      </c>
      <c r="S12" s="34">
        <f t="shared" si="0"/>
        <v>50.77</v>
      </c>
      <c r="T12" s="34">
        <f t="shared" si="0"/>
        <v>1.0899999999999999</v>
      </c>
      <c r="U12" s="34">
        <f t="shared" si="0"/>
        <v>354.28000000000003</v>
      </c>
      <c r="V12" s="34">
        <f t="shared" si="0"/>
        <v>1.7000000000000001E-2</v>
      </c>
      <c r="W12" s="34">
        <f t="shared" si="0"/>
        <v>8.0999999999999996E-3</v>
      </c>
      <c r="X12" s="67">
        <f t="shared" si="0"/>
        <v>0.05</v>
      </c>
    </row>
    <row r="13" spans="1:24" s="36" customFormat="1" ht="28.5" customHeight="1" thickBot="1" x14ac:dyDescent="0.3">
      <c r="A13" s="141"/>
      <c r="B13" s="132"/>
      <c r="C13" s="99"/>
      <c r="D13" s="148"/>
      <c r="E13" s="304" t="s">
        <v>21</v>
      </c>
      <c r="F13" s="132"/>
      <c r="G13" s="99"/>
      <c r="H13" s="251"/>
      <c r="I13" s="151"/>
      <c r="J13" s="152"/>
      <c r="K13" s="550">
        <f>K12/27.2</f>
        <v>24.790808823529414</v>
      </c>
      <c r="L13" s="251"/>
      <c r="M13" s="151"/>
      <c r="N13" s="151"/>
      <c r="O13" s="151"/>
      <c r="P13" s="226"/>
      <c r="Q13" s="251"/>
      <c r="R13" s="151"/>
      <c r="S13" s="151"/>
      <c r="T13" s="151"/>
      <c r="U13" s="151"/>
      <c r="V13" s="151"/>
      <c r="W13" s="151"/>
      <c r="X13" s="152"/>
    </row>
    <row r="14" spans="1:24" s="16" customFormat="1" ht="33.75" customHeight="1" x14ac:dyDescent="0.25">
      <c r="A14" s="143" t="s">
        <v>7</v>
      </c>
      <c r="B14" s="136"/>
      <c r="C14" s="153">
        <v>25</v>
      </c>
      <c r="D14" s="677" t="s">
        <v>19</v>
      </c>
      <c r="E14" s="360" t="s">
        <v>50</v>
      </c>
      <c r="F14" s="733">
        <v>150</v>
      </c>
      <c r="G14" s="136"/>
      <c r="H14" s="46">
        <v>0.6</v>
      </c>
      <c r="I14" s="37">
        <v>0.45</v>
      </c>
      <c r="J14" s="47">
        <v>15.45</v>
      </c>
      <c r="K14" s="197">
        <v>70.5</v>
      </c>
      <c r="L14" s="262">
        <v>0.03</v>
      </c>
      <c r="M14" s="46">
        <v>0.05</v>
      </c>
      <c r="N14" s="37">
        <v>7.5</v>
      </c>
      <c r="O14" s="37">
        <v>0</v>
      </c>
      <c r="P14" s="225">
        <v>0</v>
      </c>
      <c r="Q14" s="46">
        <v>28.5</v>
      </c>
      <c r="R14" s="37">
        <v>24</v>
      </c>
      <c r="S14" s="37">
        <v>18</v>
      </c>
      <c r="T14" s="37">
        <v>0</v>
      </c>
      <c r="U14" s="37">
        <v>232.5</v>
      </c>
      <c r="V14" s="37">
        <v>1E-3</v>
      </c>
      <c r="W14" s="37">
        <v>0</v>
      </c>
      <c r="X14" s="566">
        <v>0.01</v>
      </c>
    </row>
    <row r="15" spans="1:24" s="16" customFormat="1" ht="33.75" customHeight="1" x14ac:dyDescent="0.25">
      <c r="A15" s="104"/>
      <c r="B15" s="131"/>
      <c r="C15" s="99">
        <v>35</v>
      </c>
      <c r="D15" s="328" t="s">
        <v>9</v>
      </c>
      <c r="E15" s="668" t="s">
        <v>96</v>
      </c>
      <c r="F15" s="379">
        <v>250</v>
      </c>
      <c r="G15" s="98"/>
      <c r="H15" s="246">
        <v>6.14</v>
      </c>
      <c r="I15" s="13">
        <v>12.45</v>
      </c>
      <c r="J15" s="43">
        <v>11.28</v>
      </c>
      <c r="K15" s="134">
        <v>183.01</v>
      </c>
      <c r="L15" s="75">
        <v>0.04</v>
      </c>
      <c r="M15" s="75">
        <v>0.04</v>
      </c>
      <c r="N15" s="13">
        <v>0.93</v>
      </c>
      <c r="O15" s="13">
        <v>150</v>
      </c>
      <c r="P15" s="43">
        <v>0</v>
      </c>
      <c r="Q15" s="75">
        <v>15.56</v>
      </c>
      <c r="R15" s="13">
        <v>58.13</v>
      </c>
      <c r="S15" s="33">
        <v>12.1</v>
      </c>
      <c r="T15" s="13">
        <v>0.71</v>
      </c>
      <c r="U15" s="13">
        <v>104.62</v>
      </c>
      <c r="V15" s="13">
        <v>2E-3</v>
      </c>
      <c r="W15" s="13">
        <v>0</v>
      </c>
      <c r="X15" s="41">
        <v>0.04</v>
      </c>
    </row>
    <row r="16" spans="1:24" s="16" customFormat="1" ht="33.75" customHeight="1" x14ac:dyDescent="0.25">
      <c r="A16" s="106"/>
      <c r="B16" s="131"/>
      <c r="C16" s="99">
        <v>89</v>
      </c>
      <c r="D16" s="328" t="s">
        <v>10</v>
      </c>
      <c r="E16" s="668" t="s">
        <v>91</v>
      </c>
      <c r="F16" s="379">
        <v>100</v>
      </c>
      <c r="G16" s="98"/>
      <c r="H16" s="255">
        <v>19.5</v>
      </c>
      <c r="I16" s="80">
        <v>18.23</v>
      </c>
      <c r="J16" s="214">
        <v>4.55</v>
      </c>
      <c r="K16" s="392">
        <v>260.49</v>
      </c>
      <c r="L16" s="255">
        <v>0.06</v>
      </c>
      <c r="M16" s="215">
        <v>0.14000000000000001</v>
      </c>
      <c r="N16" s="80">
        <v>1.28</v>
      </c>
      <c r="O16" s="80">
        <v>0</v>
      </c>
      <c r="P16" s="214">
        <v>0</v>
      </c>
      <c r="Q16" s="215">
        <v>20.98</v>
      </c>
      <c r="R16" s="80">
        <v>191.49</v>
      </c>
      <c r="S16" s="80">
        <v>25.45</v>
      </c>
      <c r="T16" s="80">
        <v>2.85</v>
      </c>
      <c r="U16" s="80">
        <v>345.31</v>
      </c>
      <c r="V16" s="80">
        <v>8.0000000000000002E-3</v>
      </c>
      <c r="W16" s="80">
        <v>0</v>
      </c>
      <c r="X16" s="214">
        <v>0.06</v>
      </c>
    </row>
    <row r="17" spans="1:24" s="16" customFormat="1" ht="33.75" customHeight="1" x14ac:dyDescent="0.25">
      <c r="A17" s="106"/>
      <c r="B17" s="131"/>
      <c r="C17" s="132">
        <v>53</v>
      </c>
      <c r="D17" s="685" t="s">
        <v>64</v>
      </c>
      <c r="E17" s="328" t="s">
        <v>60</v>
      </c>
      <c r="F17" s="98">
        <v>180</v>
      </c>
      <c r="G17" s="133"/>
      <c r="H17" s="75">
        <v>4.01</v>
      </c>
      <c r="I17" s="13">
        <v>5.89</v>
      </c>
      <c r="J17" s="23">
        <v>40.72</v>
      </c>
      <c r="K17" s="134">
        <v>229.79</v>
      </c>
      <c r="L17" s="75">
        <v>0.04</v>
      </c>
      <c r="M17" s="75">
        <v>0.03</v>
      </c>
      <c r="N17" s="13">
        <v>0</v>
      </c>
      <c r="O17" s="13">
        <v>20</v>
      </c>
      <c r="P17" s="23">
        <v>0.11</v>
      </c>
      <c r="Q17" s="246">
        <v>7.55</v>
      </c>
      <c r="R17" s="13">
        <v>80.81</v>
      </c>
      <c r="S17" s="33">
        <v>26.19</v>
      </c>
      <c r="T17" s="13">
        <v>0.55000000000000004</v>
      </c>
      <c r="U17" s="13">
        <v>51.93</v>
      </c>
      <c r="V17" s="13">
        <v>1E-3</v>
      </c>
      <c r="W17" s="13">
        <v>8.0000000000000002E-3</v>
      </c>
      <c r="X17" s="41">
        <v>0.03</v>
      </c>
    </row>
    <row r="18" spans="1:24" s="16" customFormat="1" ht="30.75" x14ac:dyDescent="0.25">
      <c r="A18" s="106"/>
      <c r="B18" s="131"/>
      <c r="C18" s="217">
        <v>216</v>
      </c>
      <c r="D18" s="184" t="s">
        <v>18</v>
      </c>
      <c r="E18" s="223" t="s">
        <v>181</v>
      </c>
      <c r="F18" s="230">
        <v>200</v>
      </c>
      <c r="G18" s="686"/>
      <c r="H18" s="245">
        <v>0.25</v>
      </c>
      <c r="I18" s="15">
        <v>0</v>
      </c>
      <c r="J18" s="41">
        <v>12.73</v>
      </c>
      <c r="K18" s="195">
        <v>51.3</v>
      </c>
      <c r="L18" s="278">
        <v>0</v>
      </c>
      <c r="M18" s="19">
        <v>0</v>
      </c>
      <c r="N18" s="20">
        <v>4.3899999999999997</v>
      </c>
      <c r="O18" s="20">
        <v>0</v>
      </c>
      <c r="P18" s="45">
        <v>0</v>
      </c>
      <c r="Q18" s="19">
        <v>0.32</v>
      </c>
      <c r="R18" s="20">
        <v>0</v>
      </c>
      <c r="S18" s="20">
        <v>0</v>
      </c>
      <c r="T18" s="20">
        <v>0.03</v>
      </c>
      <c r="U18" s="20">
        <v>0.3</v>
      </c>
      <c r="V18" s="20">
        <v>0</v>
      </c>
      <c r="W18" s="20">
        <v>0</v>
      </c>
      <c r="X18" s="45">
        <v>0</v>
      </c>
    </row>
    <row r="19" spans="1:24" s="16" customFormat="1" ht="33.75" customHeight="1" x14ac:dyDescent="0.25">
      <c r="A19" s="106"/>
      <c r="B19" s="131"/>
      <c r="C19" s="392">
        <v>119</v>
      </c>
      <c r="D19" s="147" t="s">
        <v>14</v>
      </c>
      <c r="E19" s="184" t="s">
        <v>55</v>
      </c>
      <c r="F19" s="189">
        <v>20</v>
      </c>
      <c r="G19" s="126"/>
      <c r="H19" s="245">
        <v>1.52</v>
      </c>
      <c r="I19" s="15">
        <v>0.16</v>
      </c>
      <c r="J19" s="41">
        <v>9.84</v>
      </c>
      <c r="K19" s="260">
        <v>47</v>
      </c>
      <c r="L19" s="245">
        <v>0.02</v>
      </c>
      <c r="M19" s="15">
        <v>0.01</v>
      </c>
      <c r="N19" s="15">
        <v>0</v>
      </c>
      <c r="O19" s="15">
        <v>0</v>
      </c>
      <c r="P19" s="18">
        <v>0</v>
      </c>
      <c r="Q19" s="245">
        <v>4</v>
      </c>
      <c r="R19" s="15">
        <v>13</v>
      </c>
      <c r="S19" s="15">
        <v>2.8</v>
      </c>
      <c r="T19" s="15">
        <v>0.22</v>
      </c>
      <c r="U19" s="15">
        <v>18.600000000000001</v>
      </c>
      <c r="V19" s="15">
        <v>1E-3</v>
      </c>
      <c r="W19" s="15">
        <v>1E-3</v>
      </c>
      <c r="X19" s="41">
        <v>2.9</v>
      </c>
    </row>
    <row r="20" spans="1:24" s="16" customFormat="1" ht="33.75" customHeight="1" x14ac:dyDescent="0.25">
      <c r="A20" s="106"/>
      <c r="B20" s="131"/>
      <c r="C20" s="126">
        <v>120</v>
      </c>
      <c r="D20" s="147" t="s">
        <v>15</v>
      </c>
      <c r="E20" s="184" t="s">
        <v>47</v>
      </c>
      <c r="F20" s="132">
        <v>20</v>
      </c>
      <c r="G20" s="132"/>
      <c r="H20" s="19">
        <v>1.32</v>
      </c>
      <c r="I20" s="20">
        <v>0.24</v>
      </c>
      <c r="J20" s="21">
        <v>8.0399999999999991</v>
      </c>
      <c r="K20" s="276">
        <v>39.6</v>
      </c>
      <c r="L20" s="278">
        <v>0.03</v>
      </c>
      <c r="M20" s="19">
        <v>0.02</v>
      </c>
      <c r="N20" s="20">
        <v>0</v>
      </c>
      <c r="O20" s="20">
        <v>0</v>
      </c>
      <c r="P20" s="45">
        <v>0</v>
      </c>
      <c r="Q20" s="278">
        <v>5.8</v>
      </c>
      <c r="R20" s="20">
        <v>30</v>
      </c>
      <c r="S20" s="20">
        <v>9.4</v>
      </c>
      <c r="T20" s="20">
        <v>0.78</v>
      </c>
      <c r="U20" s="20">
        <v>47</v>
      </c>
      <c r="V20" s="20">
        <v>1E-3</v>
      </c>
      <c r="W20" s="20">
        <v>1E-3</v>
      </c>
      <c r="X20" s="45">
        <v>0</v>
      </c>
    </row>
    <row r="21" spans="1:24" s="16" customFormat="1" ht="33.75" customHeight="1" x14ac:dyDescent="0.25">
      <c r="A21" s="106"/>
      <c r="B21" s="131"/>
      <c r="C21" s="270"/>
      <c r="D21" s="784"/>
      <c r="E21" s="304" t="s">
        <v>20</v>
      </c>
      <c r="F21" s="320">
        <f>F15+F16+F17+F18+F19+F20+100</f>
        <v>870</v>
      </c>
      <c r="G21" s="126"/>
      <c r="H21" s="206">
        <f>SUM(H14:H20)</f>
        <v>33.340000000000003</v>
      </c>
      <c r="I21" s="14">
        <f>SUM(I14:I20)</f>
        <v>37.419999999999995</v>
      </c>
      <c r="J21" s="44">
        <f t="shared" ref="J21" si="1">SUM(J14:J20)</f>
        <v>102.61000000000001</v>
      </c>
      <c r="K21" s="325">
        <f>SUM(K14:K20)</f>
        <v>881.68999999999994</v>
      </c>
      <c r="L21" s="206">
        <f t="shared" ref="L21:X21" si="2">SUM(L13:L20)</f>
        <v>0.22</v>
      </c>
      <c r="M21" s="206">
        <f t="shared" si="2"/>
        <v>0.29000000000000004</v>
      </c>
      <c r="N21" s="14">
        <f t="shared" si="2"/>
        <v>14.099999999999998</v>
      </c>
      <c r="O21" s="14">
        <f t="shared" si="2"/>
        <v>170</v>
      </c>
      <c r="P21" s="44">
        <f t="shared" si="2"/>
        <v>0.11</v>
      </c>
      <c r="Q21" s="24">
        <f t="shared" si="2"/>
        <v>82.71</v>
      </c>
      <c r="R21" s="14">
        <f t="shared" si="2"/>
        <v>397.43</v>
      </c>
      <c r="S21" s="14">
        <f t="shared" si="2"/>
        <v>93.94</v>
      </c>
      <c r="T21" s="14">
        <f t="shared" si="2"/>
        <v>5.1400000000000006</v>
      </c>
      <c r="U21" s="14">
        <f t="shared" si="2"/>
        <v>800.26</v>
      </c>
      <c r="V21" s="14">
        <f t="shared" si="2"/>
        <v>1.4000000000000002E-2</v>
      </c>
      <c r="W21" s="14">
        <f t="shared" si="2"/>
        <v>1.0000000000000002E-2</v>
      </c>
      <c r="X21" s="44">
        <f t="shared" si="2"/>
        <v>3.04</v>
      </c>
    </row>
    <row r="22" spans="1:24" s="16" customFormat="1" ht="33.75" customHeight="1" thickBot="1" x14ac:dyDescent="0.3">
      <c r="A22" s="265"/>
      <c r="B22" s="359"/>
      <c r="C22" s="307"/>
      <c r="D22" s="689"/>
      <c r="E22" s="753" t="s">
        <v>21</v>
      </c>
      <c r="F22" s="689"/>
      <c r="G22" s="688"/>
      <c r="H22" s="693"/>
      <c r="I22" s="691"/>
      <c r="J22" s="701"/>
      <c r="K22" s="326">
        <f>K21/27.2</f>
        <v>32.415073529411764</v>
      </c>
      <c r="L22" s="693"/>
      <c r="M22" s="690"/>
      <c r="N22" s="691"/>
      <c r="O22" s="691"/>
      <c r="P22" s="701"/>
      <c r="Q22" s="690"/>
      <c r="R22" s="691"/>
      <c r="S22" s="691"/>
      <c r="T22" s="691"/>
      <c r="U22" s="691"/>
      <c r="V22" s="691"/>
      <c r="W22" s="691"/>
      <c r="X22" s="701"/>
    </row>
    <row r="23" spans="1:24" x14ac:dyDescent="0.25">
      <c r="A23" s="2"/>
      <c r="C23" s="4"/>
      <c r="D23" s="2"/>
      <c r="E23" s="2"/>
      <c r="F23" s="2"/>
      <c r="G23" s="9"/>
      <c r="H23" s="10"/>
      <c r="I23" s="9"/>
      <c r="J23" s="2"/>
      <c r="K23" s="12"/>
      <c r="L23" s="2"/>
      <c r="M23" s="2"/>
      <c r="N23" s="2"/>
      <c r="O23" s="2"/>
    </row>
    <row r="24" spans="1:24" s="222" customFormat="1" ht="18.75" x14ac:dyDescent="0.25">
      <c r="B24" s="886"/>
      <c r="C24" s="281"/>
      <c r="D24" s="282"/>
      <c r="E24" s="283"/>
      <c r="F24" s="284"/>
      <c r="G24" s="282"/>
      <c r="H24" s="282"/>
      <c r="I24" s="282"/>
      <c r="J24" s="282"/>
    </row>
    <row r="25" spans="1:24" ht="18.75" x14ac:dyDescent="0.25">
      <c r="D25" s="11"/>
      <c r="E25" s="25"/>
      <c r="F25" s="26"/>
      <c r="G25" s="11"/>
      <c r="H25" s="11"/>
      <c r="I25" s="11"/>
      <c r="J25" s="11"/>
    </row>
    <row r="26" spans="1:24" x14ac:dyDescent="0.25">
      <c r="D26" s="11"/>
      <c r="E26" s="11"/>
      <c r="F26" s="11"/>
      <c r="G26" s="11"/>
      <c r="H26" s="11"/>
      <c r="I26" s="11"/>
      <c r="J26" s="11"/>
    </row>
    <row r="27" spans="1:24" x14ac:dyDescent="0.25">
      <c r="D27" s="11"/>
      <c r="E27" s="11"/>
      <c r="F27" s="11"/>
      <c r="G27" s="11"/>
      <c r="H27" s="11"/>
      <c r="I27" s="11"/>
      <c r="J27" s="11"/>
    </row>
    <row r="28" spans="1:24" x14ac:dyDescent="0.25">
      <c r="D28" s="11"/>
      <c r="E28" s="11"/>
      <c r="F28" s="11"/>
      <c r="G28" s="11"/>
      <c r="H28" s="11"/>
      <c r="I28" s="11"/>
      <c r="J28" s="11"/>
    </row>
    <row r="29" spans="1:24" x14ac:dyDescent="0.25">
      <c r="D29" s="11"/>
      <c r="E29" s="11"/>
      <c r="F29" s="11"/>
      <c r="G29" s="11"/>
      <c r="H29" s="11"/>
      <c r="I29" s="11"/>
      <c r="J29" s="11"/>
    </row>
    <row r="30" spans="1:24" x14ac:dyDescent="0.25">
      <c r="D30" s="11"/>
      <c r="E30" s="11"/>
      <c r="F30" s="11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</sheetData>
  <mergeCells count="2">
    <mergeCell ref="L4:P4"/>
    <mergeCell ref="Q4:X4"/>
  </mergeCells>
  <pageMargins left="0.7" right="0.7" top="0.75" bottom="0.75" header="0.3" footer="0.3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9"/>
  <sheetViews>
    <sheetView zoomScale="80" zoomScaleNormal="80" workbookViewId="0">
      <selection activeCell="K21" sqref="K21"/>
    </sheetView>
  </sheetViews>
  <sheetFormatPr defaultRowHeight="15" x14ac:dyDescent="0.25"/>
  <cols>
    <col min="1" max="1" width="16.85546875" customWidth="1"/>
    <col min="2" max="2" width="16.28515625" style="878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3" width="11.28515625" customWidth="1"/>
    <col min="15" max="15" width="9.85546875" bestFit="1" customWidth="1"/>
    <col min="21" max="21" width="9.85546875" bestFit="1" customWidth="1"/>
  </cols>
  <sheetData>
    <row r="2" spans="1:24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8</v>
      </c>
      <c r="H2" s="6"/>
      <c r="K2" s="8"/>
      <c r="L2" s="7"/>
      <c r="M2" s="7"/>
      <c r="N2" s="1"/>
      <c r="O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24" s="16" customFormat="1" ht="21.75" customHeight="1" thickBot="1" x14ac:dyDescent="0.3">
      <c r="A4" s="139"/>
      <c r="B4" s="880"/>
      <c r="C4" s="741" t="s">
        <v>39</v>
      </c>
      <c r="D4" s="670"/>
      <c r="E4" s="671"/>
      <c r="F4" s="739"/>
      <c r="G4" s="741"/>
      <c r="H4" s="846" t="s">
        <v>22</v>
      </c>
      <c r="I4" s="847"/>
      <c r="J4" s="848"/>
      <c r="K4" s="672" t="s">
        <v>23</v>
      </c>
      <c r="L4" s="1057" t="s">
        <v>24</v>
      </c>
      <c r="M4" s="1058"/>
      <c r="N4" s="1059"/>
      <c r="O4" s="1059"/>
      <c r="P4" s="1060"/>
      <c r="Q4" s="1064" t="s">
        <v>25</v>
      </c>
      <c r="R4" s="1065"/>
      <c r="S4" s="1065"/>
      <c r="T4" s="1065"/>
      <c r="U4" s="1065"/>
      <c r="V4" s="1065"/>
      <c r="W4" s="1065"/>
      <c r="X4" s="1066"/>
    </row>
    <row r="5" spans="1:24" s="16" customFormat="1" ht="28.5" customHeight="1" thickBot="1" x14ac:dyDescent="0.3">
      <c r="A5" s="140" t="s">
        <v>0</v>
      </c>
      <c r="B5" s="881"/>
      <c r="C5" s="103" t="s">
        <v>40</v>
      </c>
      <c r="D5" s="405" t="s">
        <v>41</v>
      </c>
      <c r="E5" s="103" t="s">
        <v>38</v>
      </c>
      <c r="F5" s="97" t="s">
        <v>26</v>
      </c>
      <c r="G5" s="103" t="s">
        <v>37</v>
      </c>
      <c r="H5" s="97" t="s">
        <v>27</v>
      </c>
      <c r="I5" s="568" t="s">
        <v>28</v>
      </c>
      <c r="J5" s="97" t="s">
        <v>29</v>
      </c>
      <c r="K5" s="675" t="s">
        <v>30</v>
      </c>
      <c r="L5" s="368" t="s">
        <v>31</v>
      </c>
      <c r="M5" s="368" t="s">
        <v>129</v>
      </c>
      <c r="N5" s="368" t="s">
        <v>32</v>
      </c>
      <c r="O5" s="567" t="s">
        <v>131</v>
      </c>
      <c r="P5" s="368" t="s">
        <v>130</v>
      </c>
      <c r="Q5" s="368" t="s">
        <v>33</v>
      </c>
      <c r="R5" s="368" t="s">
        <v>34</v>
      </c>
      <c r="S5" s="368" t="s">
        <v>35</v>
      </c>
      <c r="T5" s="368" t="s">
        <v>36</v>
      </c>
      <c r="U5" s="368" t="s">
        <v>125</v>
      </c>
      <c r="V5" s="368" t="s">
        <v>126</v>
      </c>
      <c r="W5" s="368" t="s">
        <v>127</v>
      </c>
      <c r="X5" s="568" t="s">
        <v>128</v>
      </c>
    </row>
    <row r="6" spans="1:24" s="16" customFormat="1" ht="26.45" customHeight="1" x14ac:dyDescent="0.25">
      <c r="A6" s="143" t="s">
        <v>6</v>
      </c>
      <c r="B6" s="423"/>
      <c r="C6" s="136">
        <v>24</v>
      </c>
      <c r="D6" s="677" t="s">
        <v>19</v>
      </c>
      <c r="E6" s="676" t="s">
        <v>113</v>
      </c>
      <c r="F6" s="136">
        <v>150</v>
      </c>
      <c r="G6" s="321"/>
      <c r="H6" s="271">
        <v>0.6</v>
      </c>
      <c r="I6" s="39">
        <v>0.6</v>
      </c>
      <c r="J6" s="40">
        <v>14.7</v>
      </c>
      <c r="K6" s="324">
        <v>70.5</v>
      </c>
      <c r="L6" s="271">
        <v>0.05</v>
      </c>
      <c r="M6" s="39">
        <v>0.03</v>
      </c>
      <c r="N6" s="39">
        <v>15</v>
      </c>
      <c r="O6" s="39">
        <v>0</v>
      </c>
      <c r="P6" s="42">
        <v>0</v>
      </c>
      <c r="Q6" s="271">
        <v>24</v>
      </c>
      <c r="R6" s="39">
        <v>16.5</v>
      </c>
      <c r="S6" s="39">
        <v>13.5</v>
      </c>
      <c r="T6" s="39">
        <v>3.3</v>
      </c>
      <c r="U6" s="39">
        <v>417</v>
      </c>
      <c r="V6" s="39">
        <v>3.0000000000000001E-3</v>
      </c>
      <c r="W6" s="39">
        <v>0</v>
      </c>
      <c r="X6" s="40">
        <v>0.01</v>
      </c>
    </row>
    <row r="7" spans="1:24" s="16" customFormat="1" ht="39.75" customHeight="1" x14ac:dyDescent="0.25">
      <c r="A7" s="825"/>
      <c r="B7" s="147"/>
      <c r="C7" s="145">
        <v>321</v>
      </c>
      <c r="D7" s="184" t="s">
        <v>10</v>
      </c>
      <c r="E7" s="223" t="s">
        <v>197</v>
      </c>
      <c r="F7" s="665">
        <v>100</v>
      </c>
      <c r="G7" s="147"/>
      <c r="H7" s="245">
        <v>21.98</v>
      </c>
      <c r="I7" s="15">
        <v>27.23</v>
      </c>
      <c r="J7" s="41">
        <v>2.8</v>
      </c>
      <c r="K7" s="261">
        <v>346.98</v>
      </c>
      <c r="L7" s="245">
        <v>0.08</v>
      </c>
      <c r="M7" s="17">
        <v>0.23</v>
      </c>
      <c r="N7" s="15">
        <v>1.28</v>
      </c>
      <c r="O7" s="15">
        <v>90</v>
      </c>
      <c r="P7" s="41">
        <v>0.32</v>
      </c>
      <c r="Q7" s="245">
        <v>223.96</v>
      </c>
      <c r="R7" s="15">
        <v>311.06</v>
      </c>
      <c r="S7" s="15">
        <v>26.51</v>
      </c>
      <c r="T7" s="15">
        <v>1.28</v>
      </c>
      <c r="U7" s="15">
        <v>257.95</v>
      </c>
      <c r="V7" s="15">
        <v>6.2199999999999998E-3</v>
      </c>
      <c r="W7" s="15">
        <v>2.7400000000000001E-2</v>
      </c>
      <c r="X7" s="45">
        <v>0.11</v>
      </c>
    </row>
    <row r="8" spans="1:24" s="16" customFormat="1" ht="26.25" customHeight="1" x14ac:dyDescent="0.25">
      <c r="A8" s="825"/>
      <c r="B8" s="172"/>
      <c r="C8" s="131">
        <v>253</v>
      </c>
      <c r="D8" s="184" t="s">
        <v>64</v>
      </c>
      <c r="E8" s="147" t="s">
        <v>115</v>
      </c>
      <c r="F8" s="131">
        <v>180</v>
      </c>
      <c r="G8" s="126"/>
      <c r="H8" s="278">
        <v>5.16</v>
      </c>
      <c r="I8" s="20">
        <v>5.08</v>
      </c>
      <c r="J8" s="45">
        <v>22.52</v>
      </c>
      <c r="K8" s="277">
        <v>155.44</v>
      </c>
      <c r="L8" s="278">
        <v>0.13</v>
      </c>
      <c r="M8" s="20">
        <v>7.0000000000000007E-2</v>
      </c>
      <c r="N8" s="20">
        <v>0</v>
      </c>
      <c r="O8" s="20">
        <v>20</v>
      </c>
      <c r="P8" s="21">
        <v>0.08</v>
      </c>
      <c r="Q8" s="278">
        <v>10.42</v>
      </c>
      <c r="R8" s="20">
        <v>113.88</v>
      </c>
      <c r="S8" s="20">
        <v>75.260000000000005</v>
      </c>
      <c r="T8" s="20">
        <v>2.54</v>
      </c>
      <c r="U8" s="20">
        <v>137.78</v>
      </c>
      <c r="V8" s="20">
        <v>1E-3</v>
      </c>
      <c r="W8" s="20">
        <v>2E-3</v>
      </c>
      <c r="X8" s="45">
        <v>0.01</v>
      </c>
    </row>
    <row r="9" spans="1:24" s="36" customFormat="1" ht="33" customHeight="1" x14ac:dyDescent="0.25">
      <c r="A9" s="825"/>
      <c r="B9" s="171"/>
      <c r="C9" s="132">
        <v>95</v>
      </c>
      <c r="D9" s="685" t="s">
        <v>18</v>
      </c>
      <c r="E9" s="666" t="s">
        <v>182</v>
      </c>
      <c r="F9" s="683">
        <v>200</v>
      </c>
      <c r="G9" s="170"/>
      <c r="H9" s="245">
        <v>0</v>
      </c>
      <c r="I9" s="15">
        <v>0</v>
      </c>
      <c r="J9" s="41">
        <v>20.170000000000002</v>
      </c>
      <c r="K9" s="260">
        <v>81.3</v>
      </c>
      <c r="L9" s="245">
        <v>0.09</v>
      </c>
      <c r="M9" s="15">
        <v>0.1</v>
      </c>
      <c r="N9" s="15">
        <v>2.94</v>
      </c>
      <c r="O9" s="15">
        <v>80</v>
      </c>
      <c r="P9" s="18">
        <v>0.96</v>
      </c>
      <c r="Q9" s="245">
        <v>0.16</v>
      </c>
      <c r="R9" s="15">
        <v>0</v>
      </c>
      <c r="S9" s="32">
        <v>0</v>
      </c>
      <c r="T9" s="15">
        <v>0.02</v>
      </c>
      <c r="U9" s="15">
        <v>0.15</v>
      </c>
      <c r="V9" s="15">
        <v>0</v>
      </c>
      <c r="W9" s="15">
        <v>0</v>
      </c>
      <c r="X9" s="43">
        <v>0</v>
      </c>
    </row>
    <row r="10" spans="1:24" s="36" customFormat="1" ht="26.25" customHeight="1" x14ac:dyDescent="0.25">
      <c r="A10" s="825"/>
      <c r="B10" s="171"/>
      <c r="C10" s="134">
        <v>119</v>
      </c>
      <c r="D10" s="184" t="s">
        <v>14</v>
      </c>
      <c r="E10" s="147" t="s">
        <v>55</v>
      </c>
      <c r="F10" s="132">
        <v>20</v>
      </c>
      <c r="G10" s="171"/>
      <c r="H10" s="278">
        <v>1.52</v>
      </c>
      <c r="I10" s="20">
        <v>0.16</v>
      </c>
      <c r="J10" s="45">
        <v>9.84</v>
      </c>
      <c r="K10" s="434">
        <v>47</v>
      </c>
      <c r="L10" s="278">
        <v>0.02</v>
      </c>
      <c r="M10" s="20">
        <v>0.01</v>
      </c>
      <c r="N10" s="20">
        <v>0</v>
      </c>
      <c r="O10" s="20">
        <v>0</v>
      </c>
      <c r="P10" s="21">
        <v>0</v>
      </c>
      <c r="Q10" s="278">
        <v>4</v>
      </c>
      <c r="R10" s="20">
        <v>13</v>
      </c>
      <c r="S10" s="20">
        <v>2.8</v>
      </c>
      <c r="T10" s="20">
        <v>0.22</v>
      </c>
      <c r="U10" s="20">
        <v>18.600000000000001</v>
      </c>
      <c r="V10" s="20">
        <v>1E-3</v>
      </c>
      <c r="W10" s="20">
        <v>1E-3</v>
      </c>
      <c r="X10" s="45">
        <v>2.9</v>
      </c>
    </row>
    <row r="11" spans="1:24" s="36" customFormat="1" ht="23.25" customHeight="1" x14ac:dyDescent="0.25">
      <c r="A11" s="825"/>
      <c r="B11" s="171"/>
      <c r="C11" s="131">
        <v>120</v>
      </c>
      <c r="D11" s="184" t="s">
        <v>15</v>
      </c>
      <c r="E11" s="147" t="s">
        <v>13</v>
      </c>
      <c r="F11" s="131">
        <v>20</v>
      </c>
      <c r="G11" s="259"/>
      <c r="H11" s="245">
        <v>1.32</v>
      </c>
      <c r="I11" s="15">
        <v>0.24</v>
      </c>
      <c r="J11" s="41">
        <v>8.0399999999999991</v>
      </c>
      <c r="K11" s="261">
        <v>39.6</v>
      </c>
      <c r="L11" s="278">
        <v>0.03</v>
      </c>
      <c r="M11" s="20">
        <v>0.02</v>
      </c>
      <c r="N11" s="20">
        <v>0</v>
      </c>
      <c r="O11" s="20">
        <v>0</v>
      </c>
      <c r="P11" s="21">
        <v>0</v>
      </c>
      <c r="Q11" s="278">
        <v>5.8</v>
      </c>
      <c r="R11" s="20">
        <v>30</v>
      </c>
      <c r="S11" s="20">
        <v>9.4</v>
      </c>
      <c r="T11" s="20">
        <v>0.78</v>
      </c>
      <c r="U11" s="20">
        <v>47</v>
      </c>
      <c r="V11" s="20">
        <v>1E-3</v>
      </c>
      <c r="W11" s="20">
        <v>1E-3</v>
      </c>
      <c r="X11" s="45">
        <v>0</v>
      </c>
    </row>
    <row r="12" spans="1:24" s="36" customFormat="1" ht="23.25" customHeight="1" x14ac:dyDescent="0.25">
      <c r="A12" s="825"/>
      <c r="B12" s="170"/>
      <c r="C12" s="133"/>
      <c r="D12" s="685"/>
      <c r="E12" s="961" t="s">
        <v>20</v>
      </c>
      <c r="F12" s="962">
        <f>F6+F7+F8+F9+F10+F11</f>
        <v>670</v>
      </c>
      <c r="G12" s="963"/>
      <c r="H12" s="964">
        <f t="shared" ref="H12:X12" si="0">H6+H7+H8+H9+H10+H11</f>
        <v>30.580000000000002</v>
      </c>
      <c r="I12" s="965">
        <f t="shared" si="0"/>
        <v>33.31</v>
      </c>
      <c r="J12" s="966">
        <f t="shared" si="0"/>
        <v>78.069999999999993</v>
      </c>
      <c r="K12" s="967">
        <f t="shared" si="0"/>
        <v>740.82</v>
      </c>
      <c r="L12" s="964">
        <f t="shared" si="0"/>
        <v>0.4</v>
      </c>
      <c r="M12" s="965">
        <f t="shared" si="0"/>
        <v>0.46000000000000008</v>
      </c>
      <c r="N12" s="965">
        <f t="shared" si="0"/>
        <v>19.220000000000002</v>
      </c>
      <c r="O12" s="965">
        <f t="shared" si="0"/>
        <v>190</v>
      </c>
      <c r="P12" s="968">
        <f t="shared" si="0"/>
        <v>1.3599999999999999</v>
      </c>
      <c r="Q12" s="964">
        <f t="shared" si="0"/>
        <v>268.34000000000003</v>
      </c>
      <c r="R12" s="965">
        <f t="shared" si="0"/>
        <v>484.44</v>
      </c>
      <c r="S12" s="965">
        <f t="shared" si="0"/>
        <v>127.47000000000001</v>
      </c>
      <c r="T12" s="965">
        <f t="shared" si="0"/>
        <v>8.1399999999999988</v>
      </c>
      <c r="U12" s="965">
        <f t="shared" si="0"/>
        <v>878.48</v>
      </c>
      <c r="V12" s="965">
        <f t="shared" si="0"/>
        <v>1.2220000000000002E-2</v>
      </c>
      <c r="W12" s="965">
        <f t="shared" si="0"/>
        <v>3.1400000000000004E-2</v>
      </c>
      <c r="X12" s="966">
        <f t="shared" si="0"/>
        <v>3.03</v>
      </c>
    </row>
    <row r="13" spans="1:24" s="36" customFormat="1" ht="23.25" customHeight="1" thickBot="1" x14ac:dyDescent="0.3">
      <c r="A13" s="825"/>
      <c r="B13" s="170"/>
      <c r="C13" s="133"/>
      <c r="D13" s="685"/>
      <c r="E13" s="961" t="s">
        <v>21</v>
      </c>
      <c r="F13" s="133"/>
      <c r="G13" s="98"/>
      <c r="H13" s="964"/>
      <c r="I13" s="965"/>
      <c r="J13" s="966"/>
      <c r="K13" s="969">
        <f>K12/27.2</f>
        <v>27.236029411764708</v>
      </c>
      <c r="L13" s="964"/>
      <c r="M13" s="965"/>
      <c r="N13" s="965"/>
      <c r="O13" s="965"/>
      <c r="P13" s="968"/>
      <c r="Q13" s="964"/>
      <c r="R13" s="965"/>
      <c r="S13" s="965"/>
      <c r="T13" s="965"/>
      <c r="U13" s="965"/>
      <c r="V13" s="965"/>
      <c r="W13" s="965"/>
      <c r="X13" s="966"/>
    </row>
    <row r="14" spans="1:24" s="16" customFormat="1" ht="33.75" customHeight="1" x14ac:dyDescent="0.25">
      <c r="A14" s="86" t="s">
        <v>7</v>
      </c>
      <c r="B14" s="136"/>
      <c r="C14" s="542">
        <v>172</v>
      </c>
      <c r="D14" s="679" t="s">
        <v>19</v>
      </c>
      <c r="E14" s="680" t="s">
        <v>118</v>
      </c>
      <c r="F14" s="706">
        <v>100</v>
      </c>
      <c r="G14" s="544"/>
      <c r="H14" s="291">
        <v>0.91</v>
      </c>
      <c r="I14" s="88">
        <v>0.18</v>
      </c>
      <c r="J14" s="89">
        <v>5.91</v>
      </c>
      <c r="K14" s="409">
        <v>36</v>
      </c>
      <c r="L14" s="271">
        <v>0.08</v>
      </c>
      <c r="M14" s="39">
        <v>0.04</v>
      </c>
      <c r="N14" s="39">
        <v>4</v>
      </c>
      <c r="O14" s="39">
        <v>30</v>
      </c>
      <c r="P14" s="42">
        <v>0</v>
      </c>
      <c r="Q14" s="271">
        <v>17.600000000000001</v>
      </c>
      <c r="R14" s="39">
        <v>53.94</v>
      </c>
      <c r="S14" s="39">
        <v>18.27</v>
      </c>
      <c r="T14" s="39">
        <v>0.61</v>
      </c>
      <c r="U14" s="39">
        <v>82.17</v>
      </c>
      <c r="V14" s="39">
        <v>6.0000000000000001E-3</v>
      </c>
      <c r="W14" s="39">
        <v>2E-3</v>
      </c>
      <c r="X14" s="40">
        <v>0.04</v>
      </c>
    </row>
    <row r="15" spans="1:24" s="16" customFormat="1" ht="33.75" customHeight="1" x14ac:dyDescent="0.25">
      <c r="A15" s="84"/>
      <c r="B15" s="187" t="s">
        <v>74</v>
      </c>
      <c r="C15" s="637">
        <v>49</v>
      </c>
      <c r="D15" s="510" t="s">
        <v>9</v>
      </c>
      <c r="E15" s="376" t="s">
        <v>195</v>
      </c>
      <c r="F15" s="514">
        <v>250</v>
      </c>
      <c r="G15" s="191"/>
      <c r="H15" s="437">
        <v>10.61</v>
      </c>
      <c r="I15" s="438">
        <v>9.5500000000000007</v>
      </c>
      <c r="J15" s="439">
        <v>13.23</v>
      </c>
      <c r="K15" s="440">
        <v>181.38</v>
      </c>
      <c r="L15" s="437">
        <v>0.1</v>
      </c>
      <c r="M15" s="438">
        <v>0.11</v>
      </c>
      <c r="N15" s="438">
        <v>7.41</v>
      </c>
      <c r="O15" s="438">
        <v>130</v>
      </c>
      <c r="P15" s="503">
        <v>0.01</v>
      </c>
      <c r="Q15" s="437">
        <v>22.7</v>
      </c>
      <c r="R15" s="438">
        <v>126.88</v>
      </c>
      <c r="S15" s="438">
        <v>30.61</v>
      </c>
      <c r="T15" s="438">
        <v>1.73</v>
      </c>
      <c r="U15" s="438">
        <v>528.85</v>
      </c>
      <c r="V15" s="438">
        <v>7.0000000000000001E-3</v>
      </c>
      <c r="W15" s="438">
        <v>1E-3</v>
      </c>
      <c r="X15" s="439">
        <v>7.0000000000000007E-2</v>
      </c>
    </row>
    <row r="16" spans="1:24" s="16" customFormat="1" ht="33.75" customHeight="1" x14ac:dyDescent="0.25">
      <c r="A16" s="84"/>
      <c r="B16" s="188" t="s">
        <v>76</v>
      </c>
      <c r="C16" s="163">
        <v>37</v>
      </c>
      <c r="D16" s="506" t="s">
        <v>9</v>
      </c>
      <c r="E16" s="309" t="s">
        <v>56</v>
      </c>
      <c r="F16" s="515">
        <v>250</v>
      </c>
      <c r="G16" s="192"/>
      <c r="H16" s="354">
        <v>7.23</v>
      </c>
      <c r="I16" s="56">
        <v>6.88</v>
      </c>
      <c r="J16" s="73">
        <v>13.5</v>
      </c>
      <c r="K16" s="353">
        <v>144.62</v>
      </c>
      <c r="L16" s="354">
        <v>0.09</v>
      </c>
      <c r="M16" s="56">
        <v>0.09</v>
      </c>
      <c r="N16" s="56">
        <v>7.11</v>
      </c>
      <c r="O16" s="56">
        <v>140</v>
      </c>
      <c r="P16" s="57">
        <v>0</v>
      </c>
      <c r="Q16" s="354">
        <v>17.78</v>
      </c>
      <c r="R16" s="56">
        <v>103.26</v>
      </c>
      <c r="S16" s="56">
        <v>27.48</v>
      </c>
      <c r="T16" s="56">
        <v>1.53</v>
      </c>
      <c r="U16" s="56">
        <v>498.38</v>
      </c>
      <c r="V16" s="56">
        <v>6.0000000000000001E-3</v>
      </c>
      <c r="W16" s="56">
        <v>0</v>
      </c>
      <c r="X16" s="73">
        <v>0.05</v>
      </c>
    </row>
    <row r="17" spans="1:24" s="16" customFormat="1" ht="33.75" customHeight="1" x14ac:dyDescent="0.25">
      <c r="A17" s="87"/>
      <c r="B17" s="187" t="s">
        <v>74</v>
      </c>
      <c r="C17" s="637">
        <v>179</v>
      </c>
      <c r="D17" s="510" t="s">
        <v>10</v>
      </c>
      <c r="E17" s="376" t="s">
        <v>111</v>
      </c>
      <c r="F17" s="514">
        <v>100</v>
      </c>
      <c r="G17" s="191"/>
      <c r="H17" s="437">
        <v>13.66</v>
      </c>
      <c r="I17" s="438">
        <v>7.88</v>
      </c>
      <c r="J17" s="439">
        <v>6.3</v>
      </c>
      <c r="K17" s="440">
        <v>150.62</v>
      </c>
      <c r="L17" s="437">
        <v>0.18</v>
      </c>
      <c r="M17" s="438">
        <v>1.38</v>
      </c>
      <c r="N17" s="438">
        <v>10.92</v>
      </c>
      <c r="O17" s="438">
        <v>3920</v>
      </c>
      <c r="P17" s="503">
        <v>1</v>
      </c>
      <c r="Q17" s="437">
        <v>20.77</v>
      </c>
      <c r="R17" s="438">
        <v>228.51</v>
      </c>
      <c r="S17" s="438">
        <v>15.45</v>
      </c>
      <c r="T17" s="438">
        <v>4.87</v>
      </c>
      <c r="U17" s="438">
        <v>214.14</v>
      </c>
      <c r="V17" s="438">
        <v>5.0000000000000001E-3</v>
      </c>
      <c r="W17" s="438">
        <v>2.7E-2</v>
      </c>
      <c r="X17" s="439">
        <v>0.01</v>
      </c>
    </row>
    <row r="18" spans="1:24" s="16" customFormat="1" ht="33.75" customHeight="1" x14ac:dyDescent="0.25">
      <c r="A18" s="87"/>
      <c r="B18" s="188" t="s">
        <v>76</v>
      </c>
      <c r="C18" s="163">
        <v>85</v>
      </c>
      <c r="D18" s="506" t="s">
        <v>10</v>
      </c>
      <c r="E18" s="309" t="s">
        <v>191</v>
      </c>
      <c r="F18" s="515">
        <v>100</v>
      </c>
      <c r="G18" s="192"/>
      <c r="H18" s="354">
        <v>15.35</v>
      </c>
      <c r="I18" s="56">
        <v>8.66</v>
      </c>
      <c r="J18" s="73">
        <v>8.01</v>
      </c>
      <c r="K18" s="353">
        <v>171.26</v>
      </c>
      <c r="L18" s="354">
        <v>0.2</v>
      </c>
      <c r="M18" s="56">
        <v>1.53</v>
      </c>
      <c r="N18" s="56">
        <v>11.48</v>
      </c>
      <c r="O18" s="56">
        <v>4360</v>
      </c>
      <c r="P18" s="57">
        <v>1.06</v>
      </c>
      <c r="Q18" s="354">
        <v>17.97</v>
      </c>
      <c r="R18" s="56">
        <v>246.19</v>
      </c>
      <c r="S18" s="56">
        <v>15.58</v>
      </c>
      <c r="T18" s="56">
        <v>5.34</v>
      </c>
      <c r="U18" s="56">
        <v>215.68</v>
      </c>
      <c r="V18" s="56">
        <v>5.0000000000000001E-3</v>
      </c>
      <c r="W18" s="56">
        <v>3.1E-2</v>
      </c>
      <c r="X18" s="73">
        <v>0</v>
      </c>
    </row>
    <row r="19" spans="1:24" s="16" customFormat="1" ht="33.75" customHeight="1" x14ac:dyDescent="0.25">
      <c r="A19" s="87"/>
      <c r="B19" s="132"/>
      <c r="C19" s="146">
        <v>64</v>
      </c>
      <c r="D19" s="216" t="s">
        <v>49</v>
      </c>
      <c r="E19" s="377" t="s">
        <v>72</v>
      </c>
      <c r="F19" s="231">
        <v>180</v>
      </c>
      <c r="G19" s="171"/>
      <c r="H19" s="255">
        <v>8.11</v>
      </c>
      <c r="I19" s="80">
        <v>4.72</v>
      </c>
      <c r="J19" s="214">
        <v>49.54</v>
      </c>
      <c r="K19" s="392">
        <v>272.97000000000003</v>
      </c>
      <c r="L19" s="255">
        <v>0.1</v>
      </c>
      <c r="M19" s="80">
        <v>0.03</v>
      </c>
      <c r="N19" s="80">
        <v>0</v>
      </c>
      <c r="O19" s="80">
        <v>20</v>
      </c>
      <c r="P19" s="81">
        <v>0.08</v>
      </c>
      <c r="Q19" s="255">
        <v>15.86</v>
      </c>
      <c r="R19" s="80">
        <v>60.92</v>
      </c>
      <c r="S19" s="80">
        <v>10.95</v>
      </c>
      <c r="T19" s="80">
        <v>1.1100000000000001</v>
      </c>
      <c r="U19" s="80">
        <v>86.99</v>
      </c>
      <c r="V19" s="80">
        <v>1E-3</v>
      </c>
      <c r="W19" s="80">
        <v>0</v>
      </c>
      <c r="X19" s="214">
        <v>0.02</v>
      </c>
    </row>
    <row r="20" spans="1:24" s="16" customFormat="1" ht="43.5" customHeight="1" x14ac:dyDescent="0.25">
      <c r="A20" s="87"/>
      <c r="B20" s="132"/>
      <c r="C20" s="99">
        <v>95</v>
      </c>
      <c r="D20" s="148" t="s">
        <v>18</v>
      </c>
      <c r="E20" s="377" t="s">
        <v>151</v>
      </c>
      <c r="F20" s="231">
        <v>200</v>
      </c>
      <c r="G20" s="99"/>
      <c r="H20" s="278">
        <v>0</v>
      </c>
      <c r="I20" s="20">
        <v>0</v>
      </c>
      <c r="J20" s="45">
        <v>20</v>
      </c>
      <c r="K20" s="198">
        <v>80.599999999999994</v>
      </c>
      <c r="L20" s="245">
        <v>0.1</v>
      </c>
      <c r="M20" s="17">
        <v>0.1</v>
      </c>
      <c r="N20" s="15">
        <v>3</v>
      </c>
      <c r="O20" s="15">
        <v>79.2</v>
      </c>
      <c r="P20" s="41">
        <v>0.96</v>
      </c>
      <c r="Q20" s="245">
        <v>0.16</v>
      </c>
      <c r="R20" s="15">
        <v>0</v>
      </c>
      <c r="S20" s="15">
        <v>0</v>
      </c>
      <c r="T20" s="15">
        <v>0.02</v>
      </c>
      <c r="U20" s="15">
        <v>0.15</v>
      </c>
      <c r="V20" s="15">
        <v>0</v>
      </c>
      <c r="W20" s="15">
        <v>0</v>
      </c>
      <c r="X20" s="41">
        <v>0</v>
      </c>
    </row>
    <row r="21" spans="1:24" s="16" customFormat="1" ht="33.75" customHeight="1" x14ac:dyDescent="0.25">
      <c r="A21" s="87"/>
      <c r="B21" s="132"/>
      <c r="C21" s="785">
        <v>119</v>
      </c>
      <c r="D21" s="216" t="s">
        <v>14</v>
      </c>
      <c r="E21" s="148" t="s">
        <v>55</v>
      </c>
      <c r="F21" s="132">
        <v>30</v>
      </c>
      <c r="G21" s="171"/>
      <c r="H21" s="278">
        <v>2.2799999999999998</v>
      </c>
      <c r="I21" s="20">
        <v>0.24</v>
      </c>
      <c r="J21" s="45">
        <v>14.76</v>
      </c>
      <c r="K21" s="434">
        <v>70.5</v>
      </c>
      <c r="L21" s="278">
        <v>0.03</v>
      </c>
      <c r="M21" s="20">
        <v>0.01</v>
      </c>
      <c r="N21" s="20">
        <v>0</v>
      </c>
      <c r="O21" s="20">
        <v>0</v>
      </c>
      <c r="P21" s="21">
        <v>0</v>
      </c>
      <c r="Q21" s="278">
        <v>6</v>
      </c>
      <c r="R21" s="20">
        <v>19.5</v>
      </c>
      <c r="S21" s="20">
        <v>4.2</v>
      </c>
      <c r="T21" s="20">
        <v>0.33</v>
      </c>
      <c r="U21" s="20">
        <v>27.9</v>
      </c>
      <c r="V21" s="20">
        <v>1E-3</v>
      </c>
      <c r="W21" s="20">
        <v>2E-3</v>
      </c>
      <c r="X21" s="45">
        <v>4.3499999999999996</v>
      </c>
    </row>
    <row r="22" spans="1:24" s="16" customFormat="1" ht="33.75" customHeight="1" x14ac:dyDescent="0.25">
      <c r="A22" s="87"/>
      <c r="B22" s="132"/>
      <c r="C22" s="146">
        <v>120</v>
      </c>
      <c r="D22" s="216" t="s">
        <v>15</v>
      </c>
      <c r="E22" s="148" t="s">
        <v>47</v>
      </c>
      <c r="F22" s="132">
        <v>30</v>
      </c>
      <c r="G22" s="132"/>
      <c r="H22" s="17">
        <v>1.98</v>
      </c>
      <c r="I22" s="15">
        <v>0.36</v>
      </c>
      <c r="J22" s="18">
        <v>12.06</v>
      </c>
      <c r="K22" s="195">
        <v>59.4</v>
      </c>
      <c r="L22" s="245">
        <v>0.05</v>
      </c>
      <c r="M22" s="17">
        <v>0.02</v>
      </c>
      <c r="N22" s="15">
        <v>0</v>
      </c>
      <c r="O22" s="15">
        <v>0</v>
      </c>
      <c r="P22" s="41">
        <v>0</v>
      </c>
      <c r="Q22" s="245">
        <v>8.6999999999999993</v>
      </c>
      <c r="R22" s="15">
        <v>45</v>
      </c>
      <c r="S22" s="15">
        <v>14.1</v>
      </c>
      <c r="T22" s="15">
        <v>1.17</v>
      </c>
      <c r="U22" s="15">
        <v>70.5</v>
      </c>
      <c r="V22" s="15">
        <v>1E-3</v>
      </c>
      <c r="W22" s="15">
        <v>2E-3</v>
      </c>
      <c r="X22" s="41">
        <v>0.01</v>
      </c>
    </row>
    <row r="23" spans="1:24" s="16" customFormat="1" ht="33.75" customHeight="1" x14ac:dyDescent="0.25">
      <c r="A23" s="87"/>
      <c r="B23" s="187" t="s">
        <v>74</v>
      </c>
      <c r="C23" s="637"/>
      <c r="D23" s="176"/>
      <c r="E23" s="442" t="s">
        <v>20</v>
      </c>
      <c r="F23" s="301">
        <f>F14+F15+F17+F19+F20+F21+F22</f>
        <v>890</v>
      </c>
      <c r="G23" s="302"/>
      <c r="H23" s="207">
        <f t="shared" ref="H23:T23" si="1">H14+H15+H17+H19+H20+H21+H22</f>
        <v>37.549999999999997</v>
      </c>
      <c r="I23" s="22">
        <f t="shared" si="1"/>
        <v>22.929999999999996</v>
      </c>
      <c r="J23" s="61">
        <f t="shared" si="1"/>
        <v>121.80000000000001</v>
      </c>
      <c r="K23" s="407">
        <f>K14+K15+K17+K19+K20+K21+K22</f>
        <v>851.47</v>
      </c>
      <c r="L23" s="207">
        <f t="shared" si="1"/>
        <v>0.64</v>
      </c>
      <c r="M23" s="22">
        <f t="shared" ref="M23" si="2">M14+M15+M17+M19+M20+M21+M22</f>
        <v>1.69</v>
      </c>
      <c r="N23" s="22">
        <f t="shared" si="1"/>
        <v>25.33</v>
      </c>
      <c r="O23" s="22">
        <f t="shared" si="1"/>
        <v>4179.2</v>
      </c>
      <c r="P23" s="110">
        <f t="shared" si="1"/>
        <v>2.0499999999999998</v>
      </c>
      <c r="Q23" s="207">
        <f t="shared" si="1"/>
        <v>91.789999999999992</v>
      </c>
      <c r="R23" s="22">
        <f t="shared" si="1"/>
        <v>534.75</v>
      </c>
      <c r="S23" s="22">
        <f t="shared" si="1"/>
        <v>93.58</v>
      </c>
      <c r="T23" s="22">
        <f t="shared" si="1"/>
        <v>9.84</v>
      </c>
      <c r="U23" s="22">
        <f t="shared" ref="U23:X23" si="3">U14+U15+U17+U19+U20+U21+U22</f>
        <v>1010.6999999999999</v>
      </c>
      <c r="V23" s="22">
        <f t="shared" si="3"/>
        <v>2.1000000000000005E-2</v>
      </c>
      <c r="W23" s="22">
        <f t="shared" si="3"/>
        <v>3.4000000000000002E-2</v>
      </c>
      <c r="X23" s="61">
        <f t="shared" si="3"/>
        <v>4.4999999999999991</v>
      </c>
    </row>
    <row r="24" spans="1:24" s="16" customFormat="1" ht="33.75" customHeight="1" x14ac:dyDescent="0.25">
      <c r="A24" s="87"/>
      <c r="B24" s="242" t="s">
        <v>76</v>
      </c>
      <c r="C24" s="663"/>
      <c r="D24" s="447"/>
      <c r="E24" s="448" t="s">
        <v>20</v>
      </c>
      <c r="F24" s="300">
        <f>F14+F16+F18+F19+F20+F21+F22</f>
        <v>890</v>
      </c>
      <c r="G24" s="537"/>
      <c r="H24" s="314">
        <f>H14+H16+H18+H19+H20+H21+H22</f>
        <v>35.86</v>
      </c>
      <c r="I24" s="55">
        <f t="shared" ref="I24:T24" si="4">I14+I16+I18+I19+I20+I21+I22</f>
        <v>21.039999999999996</v>
      </c>
      <c r="J24" s="74">
        <f t="shared" si="4"/>
        <v>123.78000000000002</v>
      </c>
      <c r="K24" s="471">
        <f t="shared" si="4"/>
        <v>835.35</v>
      </c>
      <c r="L24" s="314">
        <f t="shared" si="4"/>
        <v>0.65</v>
      </c>
      <c r="M24" s="55">
        <f t="shared" ref="M24" si="5">M14+M16+M18+M19+M20+M21+M22</f>
        <v>1.8200000000000003</v>
      </c>
      <c r="N24" s="55">
        <f t="shared" si="4"/>
        <v>25.59</v>
      </c>
      <c r="O24" s="55">
        <f t="shared" si="4"/>
        <v>4629.2</v>
      </c>
      <c r="P24" s="502">
        <f t="shared" si="4"/>
        <v>2.1</v>
      </c>
      <c r="Q24" s="314">
        <f t="shared" si="4"/>
        <v>84.070000000000007</v>
      </c>
      <c r="R24" s="55">
        <f t="shared" si="4"/>
        <v>528.80999999999995</v>
      </c>
      <c r="S24" s="55">
        <f t="shared" si="4"/>
        <v>90.58</v>
      </c>
      <c r="T24" s="55">
        <f t="shared" si="4"/>
        <v>10.11</v>
      </c>
      <c r="U24" s="55">
        <f t="shared" ref="U24:X24" si="6">U14+U16+U18+U19+U20+U21+U22</f>
        <v>981.77</v>
      </c>
      <c r="V24" s="55">
        <f t="shared" si="6"/>
        <v>2.0000000000000004E-2</v>
      </c>
      <c r="W24" s="55">
        <f t="shared" si="6"/>
        <v>3.7000000000000005E-2</v>
      </c>
      <c r="X24" s="74">
        <f t="shared" si="6"/>
        <v>4.47</v>
      </c>
    </row>
    <row r="25" spans="1:24" s="16" customFormat="1" ht="33.75" customHeight="1" x14ac:dyDescent="0.25">
      <c r="A25" s="87"/>
      <c r="B25" s="241" t="s">
        <v>74</v>
      </c>
      <c r="C25" s="662"/>
      <c r="D25" s="449"/>
      <c r="E25" s="442" t="s">
        <v>21</v>
      </c>
      <c r="F25" s="450"/>
      <c r="G25" s="527"/>
      <c r="H25" s="443"/>
      <c r="I25" s="444"/>
      <c r="J25" s="445"/>
      <c r="K25" s="460">
        <f>K23/27.2</f>
        <v>31.304044117647059</v>
      </c>
      <c r="L25" s="443"/>
      <c r="M25" s="444"/>
      <c r="N25" s="444"/>
      <c r="O25" s="444"/>
      <c r="P25" s="530"/>
      <c r="Q25" s="443"/>
      <c r="R25" s="444"/>
      <c r="S25" s="444"/>
      <c r="T25" s="444"/>
      <c r="U25" s="444"/>
      <c r="V25" s="444"/>
      <c r="W25" s="444"/>
      <c r="X25" s="445"/>
    </row>
    <row r="26" spans="1:24" s="16" customFormat="1" ht="33.75" customHeight="1" thickBot="1" x14ac:dyDescent="0.3">
      <c r="A26" s="371"/>
      <c r="B26" s="190" t="s">
        <v>76</v>
      </c>
      <c r="C26" s="664"/>
      <c r="D26" s="452"/>
      <c r="E26" s="829" t="s">
        <v>21</v>
      </c>
      <c r="F26" s="454"/>
      <c r="G26" s="203"/>
      <c r="H26" s="455"/>
      <c r="I26" s="456"/>
      <c r="J26" s="457"/>
      <c r="K26" s="458">
        <f>K24/27.2</f>
        <v>30.711397058823533</v>
      </c>
      <c r="L26" s="455"/>
      <c r="M26" s="456"/>
      <c r="N26" s="456"/>
      <c r="O26" s="456"/>
      <c r="P26" s="504"/>
      <c r="Q26" s="455"/>
      <c r="R26" s="456"/>
      <c r="S26" s="456"/>
      <c r="T26" s="456"/>
      <c r="U26" s="456"/>
      <c r="V26" s="456"/>
      <c r="W26" s="456"/>
      <c r="X26" s="457"/>
    </row>
    <row r="27" spans="1:24" x14ac:dyDescent="0.25">
      <c r="A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  <c r="O27" s="2"/>
    </row>
    <row r="28" spans="1:24" ht="18.75" x14ac:dyDescent="0.25">
      <c r="A28" s="626" t="s">
        <v>66</v>
      </c>
      <c r="B28" s="889"/>
      <c r="C28" s="627"/>
      <c r="D28" s="628"/>
      <c r="E28" s="25"/>
      <c r="F28" s="26"/>
      <c r="G28" s="11"/>
      <c r="H28" s="9"/>
      <c r="I28" s="11"/>
      <c r="J28" s="11"/>
    </row>
    <row r="29" spans="1:24" ht="18.75" x14ac:dyDescent="0.25">
      <c r="A29" s="629" t="s">
        <v>67</v>
      </c>
      <c r="B29" s="890"/>
      <c r="C29" s="500"/>
      <c r="D29" s="500"/>
      <c r="E29" s="25"/>
      <c r="F29" s="26"/>
      <c r="G29" s="11"/>
      <c r="H29" s="11"/>
      <c r="I29" s="11"/>
      <c r="J29" s="11"/>
    </row>
    <row r="30" spans="1:24" ht="18.75" x14ac:dyDescent="0.25">
      <c r="D30" s="11"/>
      <c r="E30" s="25"/>
      <c r="F30" s="26"/>
      <c r="G30" s="11"/>
      <c r="H30" s="11"/>
      <c r="I30" s="11"/>
      <c r="J30" s="11"/>
    </row>
    <row r="31" spans="1:24" ht="18.75" x14ac:dyDescent="0.25">
      <c r="D31" s="11"/>
      <c r="E31" s="25"/>
      <c r="F31" s="26"/>
      <c r="G31" s="11"/>
      <c r="H31" s="11"/>
      <c r="I31" s="11"/>
      <c r="J31" s="11"/>
    </row>
    <row r="32" spans="1:24" ht="18.75" x14ac:dyDescent="0.25">
      <c r="D32" s="11"/>
      <c r="E32" s="25"/>
      <c r="F32" s="26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</sheetData>
  <mergeCells count="2">
    <mergeCell ref="L4:P4"/>
    <mergeCell ref="Q4:X4"/>
  </mergeCells>
  <pageMargins left="0.7" right="0.7" top="0.75" bottom="0.75" header="0.3" footer="0.3"/>
  <pageSetup paperSize="9" scale="46" orientation="landscape" r:id="rId1"/>
  <colBreaks count="1" manualBreakCount="1">
    <brk id="2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8"/>
  <sheetViews>
    <sheetView zoomScale="60" zoomScaleNormal="60" workbookViewId="0">
      <selection activeCell="G12" sqref="G12"/>
    </sheetView>
  </sheetViews>
  <sheetFormatPr defaultRowHeight="15" x14ac:dyDescent="0.25"/>
  <cols>
    <col min="1" max="2" width="21.5703125" customWidth="1"/>
    <col min="3" max="3" width="15.7109375" style="5" customWidth="1"/>
    <col min="4" max="4" width="25.85546875" customWidth="1"/>
    <col min="5" max="5" width="57.8554687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3" width="11.28515625" customWidth="1"/>
    <col min="17" max="17" width="9.140625" customWidth="1"/>
    <col min="22" max="22" width="11.140625" bestFit="1" customWidth="1"/>
    <col min="23" max="23" width="10.28515625" customWidth="1"/>
  </cols>
  <sheetData>
    <row r="2" spans="1:24" ht="23.25" x14ac:dyDescent="0.35">
      <c r="A2" s="6" t="s">
        <v>1</v>
      </c>
      <c r="B2" s="6"/>
      <c r="C2" s="7"/>
      <c r="D2" s="6" t="s">
        <v>3</v>
      </c>
      <c r="E2" s="6"/>
      <c r="F2" s="8" t="s">
        <v>2</v>
      </c>
      <c r="G2" s="116">
        <v>9</v>
      </c>
      <c r="H2" s="6"/>
      <c r="K2" s="8"/>
      <c r="L2" s="7"/>
      <c r="M2" s="7"/>
      <c r="N2" s="1"/>
      <c r="O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24" s="16" customFormat="1" ht="21.75" customHeight="1" thickBot="1" x14ac:dyDescent="0.3">
      <c r="A4" s="633"/>
      <c r="B4" s="82"/>
      <c r="C4" s="740" t="s">
        <v>39</v>
      </c>
      <c r="D4" s="127"/>
      <c r="E4" s="174"/>
      <c r="F4" s="1067" t="s">
        <v>26</v>
      </c>
      <c r="G4" s="102"/>
      <c r="H4" s="894" t="s">
        <v>22</v>
      </c>
      <c r="I4" s="895"/>
      <c r="J4" s="896"/>
      <c r="K4" s="193" t="s">
        <v>23</v>
      </c>
      <c r="L4" s="1057" t="s">
        <v>24</v>
      </c>
      <c r="M4" s="1058"/>
      <c r="N4" s="1059"/>
      <c r="O4" s="1059"/>
      <c r="P4" s="1060"/>
      <c r="Q4" s="1064" t="s">
        <v>25</v>
      </c>
      <c r="R4" s="1065"/>
      <c r="S4" s="1065"/>
      <c r="T4" s="1065"/>
      <c r="U4" s="1065"/>
      <c r="V4" s="1065"/>
      <c r="W4" s="1065"/>
      <c r="X4" s="1065"/>
    </row>
    <row r="5" spans="1:24" s="16" customFormat="1" ht="46.5" thickBot="1" x14ac:dyDescent="0.3">
      <c r="A5" s="334" t="s">
        <v>0</v>
      </c>
      <c r="B5" s="891"/>
      <c r="C5" s="492" t="s">
        <v>40</v>
      </c>
      <c r="D5" s="83" t="s">
        <v>41</v>
      </c>
      <c r="E5" s="97" t="s">
        <v>38</v>
      </c>
      <c r="F5" s="1068"/>
      <c r="G5" s="103" t="s">
        <v>37</v>
      </c>
      <c r="H5" s="124" t="s">
        <v>27</v>
      </c>
      <c r="I5" s="568" t="s">
        <v>28</v>
      </c>
      <c r="J5" s="97" t="s">
        <v>29</v>
      </c>
      <c r="K5" s="194" t="s">
        <v>30</v>
      </c>
      <c r="L5" s="368" t="s">
        <v>31</v>
      </c>
      <c r="M5" s="368" t="s">
        <v>129</v>
      </c>
      <c r="N5" s="368" t="s">
        <v>32</v>
      </c>
      <c r="O5" s="567" t="s">
        <v>131</v>
      </c>
      <c r="P5" s="368" t="s">
        <v>130</v>
      </c>
      <c r="Q5" s="368" t="s">
        <v>33</v>
      </c>
      <c r="R5" s="368" t="s">
        <v>34</v>
      </c>
      <c r="S5" s="368" t="s">
        <v>35</v>
      </c>
      <c r="T5" s="368" t="s">
        <v>36</v>
      </c>
      <c r="U5" s="368" t="s">
        <v>125</v>
      </c>
      <c r="V5" s="368" t="s">
        <v>126</v>
      </c>
      <c r="W5" s="368" t="s">
        <v>127</v>
      </c>
      <c r="X5" s="568" t="s">
        <v>128</v>
      </c>
    </row>
    <row r="6" spans="1:24" s="16" customFormat="1" ht="41.25" customHeight="1" x14ac:dyDescent="0.25">
      <c r="A6" s="77" t="s">
        <v>6</v>
      </c>
      <c r="B6" s="869"/>
      <c r="C6" s="795">
        <v>28</v>
      </c>
      <c r="D6" s="869" t="s">
        <v>19</v>
      </c>
      <c r="E6" s="710" t="s">
        <v>140</v>
      </c>
      <c r="F6" s="136">
        <v>100</v>
      </c>
      <c r="G6" s="676"/>
      <c r="H6" s="271">
        <v>0.8</v>
      </c>
      <c r="I6" s="39">
        <v>1</v>
      </c>
      <c r="J6" s="40">
        <v>2.6</v>
      </c>
      <c r="K6" s="342">
        <v>14</v>
      </c>
      <c r="L6" s="271">
        <v>0.03</v>
      </c>
      <c r="M6" s="38">
        <v>0.04</v>
      </c>
      <c r="N6" s="39">
        <v>10</v>
      </c>
      <c r="O6" s="39">
        <v>10</v>
      </c>
      <c r="P6" s="40">
        <v>0</v>
      </c>
      <c r="Q6" s="271">
        <v>23</v>
      </c>
      <c r="R6" s="39">
        <v>42</v>
      </c>
      <c r="S6" s="39">
        <v>14</v>
      </c>
      <c r="T6" s="39">
        <v>0.6</v>
      </c>
      <c r="U6" s="39">
        <v>196</v>
      </c>
      <c r="V6" s="39">
        <v>0</v>
      </c>
      <c r="W6" s="39">
        <v>0</v>
      </c>
      <c r="X6" s="40">
        <v>0</v>
      </c>
    </row>
    <row r="7" spans="1:24" s="36" customFormat="1" ht="31.5" customHeight="1" x14ac:dyDescent="0.25">
      <c r="A7" s="90"/>
      <c r="B7" s="870"/>
      <c r="C7" s="146">
        <v>75</v>
      </c>
      <c r="D7" s="892" t="s">
        <v>10</v>
      </c>
      <c r="E7" s="426" t="s">
        <v>138</v>
      </c>
      <c r="F7" s="132">
        <v>100</v>
      </c>
      <c r="G7" s="148"/>
      <c r="H7" s="346">
        <v>14.29</v>
      </c>
      <c r="I7" s="29">
        <v>1.84</v>
      </c>
      <c r="J7" s="921">
        <v>5.49</v>
      </c>
      <c r="K7" s="335">
        <v>94.22</v>
      </c>
      <c r="L7" s="346">
        <v>0.09</v>
      </c>
      <c r="M7" s="29">
        <v>0.1</v>
      </c>
      <c r="N7" s="29">
        <v>1.51</v>
      </c>
      <c r="O7" s="29">
        <v>190</v>
      </c>
      <c r="P7" s="921">
        <v>0.18</v>
      </c>
      <c r="Q7" s="346">
        <v>41.03</v>
      </c>
      <c r="R7" s="29">
        <v>181.5</v>
      </c>
      <c r="S7" s="29">
        <v>51.7</v>
      </c>
      <c r="T7" s="29">
        <v>0.95</v>
      </c>
      <c r="U7" s="29">
        <v>385.24</v>
      </c>
      <c r="V7" s="29">
        <v>0.12</v>
      </c>
      <c r="W7" s="29">
        <v>1.2999999999999999E-2</v>
      </c>
      <c r="X7" s="41">
        <v>0.56000000000000005</v>
      </c>
    </row>
    <row r="8" spans="1:24" s="36" customFormat="1" ht="48.75" customHeight="1" x14ac:dyDescent="0.25">
      <c r="A8" s="90"/>
      <c r="B8" s="132"/>
      <c r="C8" s="146">
        <v>226</v>
      </c>
      <c r="D8" s="892" t="s">
        <v>64</v>
      </c>
      <c r="E8" s="475" t="s">
        <v>160</v>
      </c>
      <c r="F8" s="231">
        <v>180</v>
      </c>
      <c r="G8" s="132"/>
      <c r="H8" s="278">
        <v>3.88</v>
      </c>
      <c r="I8" s="20">
        <v>6.13</v>
      </c>
      <c r="J8" s="45">
        <v>30.36</v>
      </c>
      <c r="K8" s="198">
        <v>191.75</v>
      </c>
      <c r="L8" s="278">
        <v>0.18</v>
      </c>
      <c r="M8" s="20">
        <v>0.12</v>
      </c>
      <c r="N8" s="20">
        <v>16.36</v>
      </c>
      <c r="O8" s="20">
        <v>30</v>
      </c>
      <c r="P8" s="45">
        <v>0.08</v>
      </c>
      <c r="Q8" s="278">
        <v>23.6</v>
      </c>
      <c r="R8" s="20">
        <v>105.7</v>
      </c>
      <c r="S8" s="20">
        <v>41.62</v>
      </c>
      <c r="T8" s="20">
        <v>1.7</v>
      </c>
      <c r="U8" s="20">
        <v>968.21</v>
      </c>
      <c r="V8" s="20">
        <v>8.9999999999999993E-3</v>
      </c>
      <c r="W8" s="20">
        <v>1E-3</v>
      </c>
      <c r="X8" s="45">
        <v>0.06</v>
      </c>
    </row>
    <row r="9" spans="1:24" s="36" customFormat="1" ht="31.5" customHeight="1" x14ac:dyDescent="0.25">
      <c r="A9" s="90"/>
      <c r="B9" s="870"/>
      <c r="C9" s="146">
        <v>102</v>
      </c>
      <c r="D9" s="870" t="s">
        <v>18</v>
      </c>
      <c r="E9" s="474" t="s">
        <v>81</v>
      </c>
      <c r="F9" s="189">
        <v>200</v>
      </c>
      <c r="G9" s="147"/>
      <c r="H9" s="245">
        <v>0.83</v>
      </c>
      <c r="I9" s="15">
        <v>0.04</v>
      </c>
      <c r="J9" s="41">
        <v>15.16</v>
      </c>
      <c r="K9" s="196">
        <v>64.22</v>
      </c>
      <c r="L9" s="245">
        <v>0.01</v>
      </c>
      <c r="M9" s="15">
        <v>0.03</v>
      </c>
      <c r="N9" s="15">
        <v>0.27</v>
      </c>
      <c r="O9" s="15">
        <v>60</v>
      </c>
      <c r="P9" s="41">
        <v>0</v>
      </c>
      <c r="Q9" s="245">
        <v>24.15</v>
      </c>
      <c r="R9" s="15">
        <v>21.59</v>
      </c>
      <c r="S9" s="15">
        <v>15.53</v>
      </c>
      <c r="T9" s="15">
        <v>0.49</v>
      </c>
      <c r="U9" s="15">
        <v>242.47</v>
      </c>
      <c r="V9" s="15">
        <v>1E-3</v>
      </c>
      <c r="W9" s="15">
        <v>0</v>
      </c>
      <c r="X9" s="41">
        <v>0.01</v>
      </c>
    </row>
    <row r="10" spans="1:24" s="36" customFormat="1" ht="33.75" customHeight="1" x14ac:dyDescent="0.25">
      <c r="A10" s="90"/>
      <c r="B10" s="870"/>
      <c r="C10" s="652">
        <v>119</v>
      </c>
      <c r="D10" s="870" t="s">
        <v>14</v>
      </c>
      <c r="E10" s="644" t="s">
        <v>55</v>
      </c>
      <c r="F10" s="131">
        <v>50</v>
      </c>
      <c r="G10" s="131"/>
      <c r="H10" s="245">
        <v>3.8</v>
      </c>
      <c r="I10" s="15">
        <v>0.4</v>
      </c>
      <c r="J10" s="41">
        <v>24.6</v>
      </c>
      <c r="K10" s="195">
        <v>117.5</v>
      </c>
      <c r="L10" s="245">
        <v>0.05</v>
      </c>
      <c r="M10" s="17">
        <v>0.01</v>
      </c>
      <c r="N10" s="15">
        <v>0</v>
      </c>
      <c r="O10" s="15">
        <v>0</v>
      </c>
      <c r="P10" s="41">
        <v>0</v>
      </c>
      <c r="Q10" s="245">
        <v>10</v>
      </c>
      <c r="R10" s="15">
        <v>32.5</v>
      </c>
      <c r="S10" s="15">
        <v>7</v>
      </c>
      <c r="T10" s="15">
        <v>0.55000000000000004</v>
      </c>
      <c r="U10" s="15">
        <v>46.5</v>
      </c>
      <c r="V10" s="15">
        <v>1.6000000000000001E-3</v>
      </c>
      <c r="W10" s="15">
        <v>3.0000000000000001E-3</v>
      </c>
      <c r="X10" s="43">
        <v>7.25</v>
      </c>
    </row>
    <row r="11" spans="1:24" s="36" customFormat="1" ht="36" customHeight="1" x14ac:dyDescent="0.25">
      <c r="A11" s="90"/>
      <c r="B11" s="870"/>
      <c r="C11" s="145">
        <v>120</v>
      </c>
      <c r="D11" s="870" t="s">
        <v>15</v>
      </c>
      <c r="E11" s="644" t="s">
        <v>13</v>
      </c>
      <c r="F11" s="131">
        <v>35</v>
      </c>
      <c r="G11" s="131"/>
      <c r="H11" s="245">
        <v>2.31</v>
      </c>
      <c r="I11" s="15">
        <v>0.42</v>
      </c>
      <c r="J11" s="41">
        <v>14.07</v>
      </c>
      <c r="K11" s="195">
        <v>69.3</v>
      </c>
      <c r="L11" s="245">
        <v>0.06</v>
      </c>
      <c r="M11" s="17">
        <v>0.03</v>
      </c>
      <c r="N11" s="15">
        <v>0</v>
      </c>
      <c r="O11" s="15">
        <v>0</v>
      </c>
      <c r="P11" s="41">
        <v>0</v>
      </c>
      <c r="Q11" s="245">
        <v>10.15</v>
      </c>
      <c r="R11" s="15">
        <v>52.5</v>
      </c>
      <c r="S11" s="15">
        <v>16.45</v>
      </c>
      <c r="T11" s="15">
        <v>1.37</v>
      </c>
      <c r="U11" s="15">
        <v>82.25</v>
      </c>
      <c r="V11" s="15">
        <v>1E-3</v>
      </c>
      <c r="W11" s="15">
        <v>2E-3</v>
      </c>
      <c r="X11" s="41">
        <v>0.01</v>
      </c>
    </row>
    <row r="12" spans="1:24" s="36" customFormat="1" ht="41.25" customHeight="1" x14ac:dyDescent="0.25">
      <c r="A12" s="90"/>
      <c r="B12" s="132"/>
      <c r="C12" s="785"/>
      <c r="D12" s="216"/>
      <c r="E12" s="1035" t="s">
        <v>20</v>
      </c>
      <c r="F12" s="231">
        <f>F6+F7+F8+F9+F10+F11</f>
        <v>665</v>
      </c>
      <c r="G12" s="231"/>
      <c r="H12" s="433">
        <f t="shared" ref="H12:X12" si="0">H6+H7+H8+H9+H10+H11</f>
        <v>25.909999999999997</v>
      </c>
      <c r="I12" s="1036">
        <f t="shared" si="0"/>
        <v>9.8299999999999983</v>
      </c>
      <c r="J12" s="1037">
        <f t="shared" si="0"/>
        <v>92.28</v>
      </c>
      <c r="K12" s="231">
        <f t="shared" si="0"/>
        <v>550.99</v>
      </c>
      <c r="L12" s="433">
        <f t="shared" si="0"/>
        <v>0.42</v>
      </c>
      <c r="M12" s="1036">
        <f t="shared" si="0"/>
        <v>0.33000000000000007</v>
      </c>
      <c r="N12" s="1036">
        <f t="shared" si="0"/>
        <v>28.139999999999997</v>
      </c>
      <c r="O12" s="1036">
        <f t="shared" si="0"/>
        <v>290</v>
      </c>
      <c r="P12" s="1037">
        <f t="shared" si="0"/>
        <v>0.26</v>
      </c>
      <c r="Q12" s="433">
        <f t="shared" si="0"/>
        <v>131.93</v>
      </c>
      <c r="R12" s="1036">
        <f t="shared" si="0"/>
        <v>435.78999999999996</v>
      </c>
      <c r="S12" s="1036">
        <f t="shared" si="0"/>
        <v>146.29999999999998</v>
      </c>
      <c r="T12" s="1036">
        <f t="shared" si="0"/>
        <v>5.66</v>
      </c>
      <c r="U12" s="1036">
        <f t="shared" si="0"/>
        <v>1920.67</v>
      </c>
      <c r="V12" s="1036">
        <f t="shared" si="0"/>
        <v>0.1326</v>
      </c>
      <c r="W12" s="1036">
        <f t="shared" si="0"/>
        <v>1.8999999999999996E-2</v>
      </c>
      <c r="X12" s="1037">
        <f t="shared" si="0"/>
        <v>7.89</v>
      </c>
    </row>
    <row r="13" spans="1:24" s="36" customFormat="1" ht="31.5" customHeight="1" thickBot="1" x14ac:dyDescent="0.3">
      <c r="A13" s="90"/>
      <c r="B13" s="132"/>
      <c r="C13" s="785"/>
      <c r="D13" s="216"/>
      <c r="E13" s="1035" t="s">
        <v>202</v>
      </c>
      <c r="F13" s="1038"/>
      <c r="G13" s="132"/>
      <c r="H13" s="278"/>
      <c r="I13" s="20"/>
      <c r="J13" s="45"/>
      <c r="K13" s="228">
        <f>K12/27.2</f>
        <v>20.256985294117648</v>
      </c>
      <c r="L13" s="278"/>
      <c r="M13" s="19"/>
      <c r="N13" s="20"/>
      <c r="O13" s="20"/>
      <c r="P13" s="45"/>
      <c r="Q13" s="278"/>
      <c r="R13" s="20"/>
      <c r="S13" s="20"/>
      <c r="T13" s="20"/>
      <c r="U13" s="20"/>
      <c r="V13" s="20"/>
      <c r="W13" s="20"/>
      <c r="X13" s="45"/>
    </row>
    <row r="14" spans="1:24" s="16" customFormat="1" ht="33.75" customHeight="1" x14ac:dyDescent="0.25">
      <c r="A14" s="634" t="s">
        <v>7</v>
      </c>
      <c r="B14" s="874"/>
      <c r="C14" s="795">
        <v>13</v>
      </c>
      <c r="D14" s="710" t="s">
        <v>8</v>
      </c>
      <c r="E14" s="360" t="s">
        <v>58</v>
      </c>
      <c r="F14" s="820">
        <v>100</v>
      </c>
      <c r="G14" s="306"/>
      <c r="H14" s="357">
        <v>1.86</v>
      </c>
      <c r="I14" s="48">
        <v>7.12</v>
      </c>
      <c r="J14" s="49">
        <v>10.039999999999999</v>
      </c>
      <c r="K14" s="599">
        <v>114.37</v>
      </c>
      <c r="L14" s="291">
        <v>0.05</v>
      </c>
      <c r="M14" s="88">
        <v>0.06</v>
      </c>
      <c r="N14" s="88">
        <v>5.48</v>
      </c>
      <c r="O14" s="88">
        <v>760</v>
      </c>
      <c r="P14" s="632">
        <v>0</v>
      </c>
      <c r="Q14" s="291">
        <v>24.08</v>
      </c>
      <c r="R14" s="88">
        <v>49.59</v>
      </c>
      <c r="S14" s="88">
        <v>30.7</v>
      </c>
      <c r="T14" s="88">
        <v>0.9</v>
      </c>
      <c r="U14" s="88">
        <v>269.62</v>
      </c>
      <c r="V14" s="88">
        <v>5.0000000000000001E-3</v>
      </c>
      <c r="W14" s="88">
        <v>1E-3</v>
      </c>
      <c r="X14" s="89">
        <v>0.03</v>
      </c>
    </row>
    <row r="15" spans="1:24" s="16" customFormat="1" ht="33.75" customHeight="1" x14ac:dyDescent="0.25">
      <c r="A15" s="77"/>
      <c r="B15" s="230"/>
      <c r="C15" s="98">
        <v>34</v>
      </c>
      <c r="D15" s="808" t="s">
        <v>9</v>
      </c>
      <c r="E15" s="666" t="s">
        <v>77</v>
      </c>
      <c r="F15" s="683">
        <v>250</v>
      </c>
      <c r="G15" s="170"/>
      <c r="H15" s="246">
        <v>11.49</v>
      </c>
      <c r="I15" s="13">
        <v>7.05</v>
      </c>
      <c r="J15" s="43">
        <v>17.04</v>
      </c>
      <c r="K15" s="100">
        <v>176.48</v>
      </c>
      <c r="L15" s="246">
        <v>0.21</v>
      </c>
      <c r="M15" s="13">
        <v>0.1</v>
      </c>
      <c r="N15" s="13">
        <v>3.41</v>
      </c>
      <c r="O15" s="13">
        <v>140</v>
      </c>
      <c r="P15" s="23">
        <v>0</v>
      </c>
      <c r="Q15" s="246">
        <v>30.49</v>
      </c>
      <c r="R15" s="13">
        <v>126.25</v>
      </c>
      <c r="S15" s="13">
        <v>36.299999999999997</v>
      </c>
      <c r="T15" s="13">
        <v>2.6</v>
      </c>
      <c r="U15" s="13">
        <v>424.4</v>
      </c>
      <c r="V15" s="13">
        <v>5.0000000000000001E-3</v>
      </c>
      <c r="W15" s="13">
        <v>3.0000000000000001E-3</v>
      </c>
      <c r="X15" s="43">
        <v>0.04</v>
      </c>
    </row>
    <row r="16" spans="1:24" s="16" customFormat="1" ht="33.75" customHeight="1" x14ac:dyDescent="0.25">
      <c r="A16" s="635"/>
      <c r="B16" s="120" t="s">
        <v>74</v>
      </c>
      <c r="C16" s="167">
        <v>152</v>
      </c>
      <c r="D16" s="811" t="s">
        <v>10</v>
      </c>
      <c r="E16" s="376" t="s">
        <v>79</v>
      </c>
      <c r="F16" s="661">
        <v>100</v>
      </c>
      <c r="G16" s="167"/>
      <c r="H16" s="254">
        <v>19.16</v>
      </c>
      <c r="I16" s="53">
        <v>16.64</v>
      </c>
      <c r="J16" s="72">
        <v>8.74</v>
      </c>
      <c r="K16" s="352">
        <v>261.98</v>
      </c>
      <c r="L16" s="254">
        <v>0.08</v>
      </c>
      <c r="M16" s="53">
        <v>0.14000000000000001</v>
      </c>
      <c r="N16" s="53">
        <v>0.9</v>
      </c>
      <c r="O16" s="53">
        <v>10</v>
      </c>
      <c r="P16" s="54">
        <v>0.03</v>
      </c>
      <c r="Q16" s="254">
        <v>27.64</v>
      </c>
      <c r="R16" s="53">
        <v>172.63</v>
      </c>
      <c r="S16" s="53">
        <v>22.13</v>
      </c>
      <c r="T16" s="53">
        <v>1.91</v>
      </c>
      <c r="U16" s="53">
        <v>260.82</v>
      </c>
      <c r="V16" s="53">
        <v>6.0000000000000001E-3</v>
      </c>
      <c r="W16" s="53">
        <v>1E-3</v>
      </c>
      <c r="X16" s="72">
        <v>0.09</v>
      </c>
    </row>
    <row r="17" spans="1:24" s="16" customFormat="1" ht="33.75" customHeight="1" x14ac:dyDescent="0.25">
      <c r="A17" s="635"/>
      <c r="B17" s="121" t="s">
        <v>76</v>
      </c>
      <c r="C17" s="168">
        <v>126</v>
      </c>
      <c r="D17" s="730" t="s">
        <v>10</v>
      </c>
      <c r="E17" s="309" t="s">
        <v>166</v>
      </c>
      <c r="F17" s="625">
        <v>100</v>
      </c>
      <c r="G17" s="168"/>
      <c r="H17" s="427">
        <v>20.54</v>
      </c>
      <c r="I17" s="79">
        <v>20.6</v>
      </c>
      <c r="J17" s="428">
        <v>3.99</v>
      </c>
      <c r="K17" s="523">
        <v>284.44</v>
      </c>
      <c r="L17" s="427">
        <v>7.0000000000000007E-2</v>
      </c>
      <c r="M17" s="79">
        <v>0.16</v>
      </c>
      <c r="N17" s="79">
        <v>1.2</v>
      </c>
      <c r="O17" s="79">
        <v>10</v>
      </c>
      <c r="P17" s="479">
        <v>0.04</v>
      </c>
      <c r="Q17" s="427">
        <v>35.979999999999997</v>
      </c>
      <c r="R17" s="79">
        <v>209.89</v>
      </c>
      <c r="S17" s="79">
        <v>27.04</v>
      </c>
      <c r="T17" s="79">
        <v>2.86</v>
      </c>
      <c r="U17" s="79">
        <v>367.2</v>
      </c>
      <c r="V17" s="79">
        <v>0.01</v>
      </c>
      <c r="W17" s="79">
        <v>0</v>
      </c>
      <c r="X17" s="428">
        <v>7.0000000000000007E-2</v>
      </c>
    </row>
    <row r="18" spans="1:24" s="16" customFormat="1" ht="33.75" customHeight="1" x14ac:dyDescent="0.25">
      <c r="A18" s="635"/>
      <c r="B18" s="230"/>
      <c r="C18" s="126">
        <v>54</v>
      </c>
      <c r="D18" s="644" t="s">
        <v>64</v>
      </c>
      <c r="E18" s="147" t="s">
        <v>43</v>
      </c>
      <c r="F18" s="126">
        <v>180</v>
      </c>
      <c r="G18" s="172"/>
      <c r="H18" s="278">
        <v>8.7100000000000009</v>
      </c>
      <c r="I18" s="20">
        <v>5.95</v>
      </c>
      <c r="J18" s="45">
        <v>38.11</v>
      </c>
      <c r="K18" s="277">
        <v>238.6</v>
      </c>
      <c r="L18" s="278">
        <v>0.23</v>
      </c>
      <c r="M18" s="20">
        <v>0.12</v>
      </c>
      <c r="N18" s="20">
        <v>0</v>
      </c>
      <c r="O18" s="20">
        <v>20</v>
      </c>
      <c r="P18" s="21">
        <v>0.08</v>
      </c>
      <c r="Q18" s="278">
        <v>15.7</v>
      </c>
      <c r="R18" s="20">
        <v>191.66</v>
      </c>
      <c r="S18" s="20">
        <v>127.46</v>
      </c>
      <c r="T18" s="20">
        <v>4.29</v>
      </c>
      <c r="U18" s="20">
        <v>232.4</v>
      </c>
      <c r="V18" s="20">
        <v>2E-3</v>
      </c>
      <c r="W18" s="20">
        <v>4.0000000000000001E-3</v>
      </c>
      <c r="X18" s="45">
        <v>0.01</v>
      </c>
    </row>
    <row r="19" spans="1:24" s="16" customFormat="1" ht="43.5" customHeight="1" x14ac:dyDescent="0.25">
      <c r="A19" s="635"/>
      <c r="B19" s="230"/>
      <c r="C19" s="98">
        <v>107</v>
      </c>
      <c r="D19" s="808" t="s">
        <v>18</v>
      </c>
      <c r="E19" s="666" t="s">
        <v>137</v>
      </c>
      <c r="F19" s="683">
        <v>200</v>
      </c>
      <c r="G19" s="170"/>
      <c r="H19" s="245">
        <v>0.2</v>
      </c>
      <c r="I19" s="15">
        <v>0</v>
      </c>
      <c r="J19" s="41">
        <v>24</v>
      </c>
      <c r="K19" s="260">
        <v>100</v>
      </c>
      <c r="L19" s="245">
        <v>0</v>
      </c>
      <c r="M19" s="15">
        <v>0</v>
      </c>
      <c r="N19" s="15">
        <v>0</v>
      </c>
      <c r="O19" s="15">
        <v>820</v>
      </c>
      <c r="P19" s="18">
        <v>0</v>
      </c>
      <c r="Q19" s="24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41">
        <v>0</v>
      </c>
    </row>
    <row r="20" spans="1:24" s="16" customFormat="1" ht="33.75" customHeight="1" x14ac:dyDescent="0.25">
      <c r="A20" s="635"/>
      <c r="B20" s="230"/>
      <c r="C20" s="100">
        <v>119</v>
      </c>
      <c r="D20" s="644" t="s">
        <v>14</v>
      </c>
      <c r="E20" s="147" t="s">
        <v>55</v>
      </c>
      <c r="F20" s="172">
        <v>20</v>
      </c>
      <c r="G20" s="131"/>
      <c r="H20" s="17">
        <v>1.52</v>
      </c>
      <c r="I20" s="15">
        <v>0.16</v>
      </c>
      <c r="J20" s="18">
        <v>9.84</v>
      </c>
      <c r="K20" s="195">
        <v>47</v>
      </c>
      <c r="L20" s="245">
        <v>0.02</v>
      </c>
      <c r="M20" s="17">
        <v>0.01</v>
      </c>
      <c r="N20" s="15">
        <v>0</v>
      </c>
      <c r="O20" s="15">
        <v>0</v>
      </c>
      <c r="P20" s="41">
        <v>0</v>
      </c>
      <c r="Q20" s="245">
        <v>4</v>
      </c>
      <c r="R20" s="15">
        <v>13</v>
      </c>
      <c r="S20" s="15">
        <v>2.8</v>
      </c>
      <c r="T20" s="15">
        <v>0.22</v>
      </c>
      <c r="U20" s="15">
        <v>18.600000000000001</v>
      </c>
      <c r="V20" s="15">
        <v>1E-3</v>
      </c>
      <c r="W20" s="15">
        <v>1E-3</v>
      </c>
      <c r="X20" s="41">
        <v>2.9</v>
      </c>
    </row>
    <row r="21" spans="1:24" s="16" customFormat="1" ht="33.75" customHeight="1" x14ac:dyDescent="0.25">
      <c r="A21" s="635"/>
      <c r="B21" s="230"/>
      <c r="C21" s="126">
        <v>120</v>
      </c>
      <c r="D21" s="644" t="s">
        <v>15</v>
      </c>
      <c r="E21" s="147" t="s">
        <v>47</v>
      </c>
      <c r="F21" s="126">
        <v>20</v>
      </c>
      <c r="G21" s="172"/>
      <c r="H21" s="245">
        <v>1.32</v>
      </c>
      <c r="I21" s="15">
        <v>0.24</v>
      </c>
      <c r="J21" s="41">
        <v>8.0399999999999991</v>
      </c>
      <c r="K21" s="261">
        <v>39.6</v>
      </c>
      <c r="L21" s="278">
        <v>0.03</v>
      </c>
      <c r="M21" s="20">
        <v>0.02</v>
      </c>
      <c r="N21" s="20">
        <v>0</v>
      </c>
      <c r="O21" s="20">
        <v>0</v>
      </c>
      <c r="P21" s="21">
        <v>0</v>
      </c>
      <c r="Q21" s="278">
        <v>5.8</v>
      </c>
      <c r="R21" s="20">
        <v>30</v>
      </c>
      <c r="S21" s="20">
        <v>9.4</v>
      </c>
      <c r="T21" s="20">
        <v>0.78</v>
      </c>
      <c r="U21" s="20">
        <v>47</v>
      </c>
      <c r="V21" s="20">
        <v>1E-3</v>
      </c>
      <c r="W21" s="20">
        <v>1E-3</v>
      </c>
      <c r="X21" s="45">
        <v>0</v>
      </c>
    </row>
    <row r="22" spans="1:24" s="16" customFormat="1" ht="33.75" customHeight="1" x14ac:dyDescent="0.25">
      <c r="A22" s="635"/>
      <c r="B22" s="370" t="s">
        <v>74</v>
      </c>
      <c r="C22" s="412"/>
      <c r="D22" s="790"/>
      <c r="E22" s="310" t="s">
        <v>20</v>
      </c>
      <c r="F22" s="470">
        <f>F14+F15+F16+F18+F19+F20+F21</f>
        <v>870</v>
      </c>
      <c r="G22" s="302"/>
      <c r="H22" s="207">
        <f t="shared" ref="H22:X22" si="1">H14+H15+H16+H18+H19+H20+H21</f>
        <v>44.260000000000005</v>
      </c>
      <c r="I22" s="22">
        <f t="shared" si="1"/>
        <v>37.160000000000004</v>
      </c>
      <c r="J22" s="61">
        <f t="shared" si="1"/>
        <v>115.81</v>
      </c>
      <c r="K22" s="470">
        <f t="shared" si="1"/>
        <v>978.03000000000009</v>
      </c>
      <c r="L22" s="207">
        <f t="shared" si="1"/>
        <v>0.62000000000000011</v>
      </c>
      <c r="M22" s="22">
        <f t="shared" si="1"/>
        <v>0.45000000000000007</v>
      </c>
      <c r="N22" s="22">
        <f t="shared" si="1"/>
        <v>9.7900000000000009</v>
      </c>
      <c r="O22" s="22">
        <f t="shared" si="1"/>
        <v>1750</v>
      </c>
      <c r="P22" s="110">
        <f t="shared" si="1"/>
        <v>0.11</v>
      </c>
      <c r="Q22" s="207">
        <f t="shared" si="1"/>
        <v>107.71</v>
      </c>
      <c r="R22" s="22">
        <f t="shared" si="1"/>
        <v>583.13</v>
      </c>
      <c r="S22" s="22">
        <f t="shared" si="1"/>
        <v>228.79</v>
      </c>
      <c r="T22" s="22">
        <f t="shared" si="1"/>
        <v>10.7</v>
      </c>
      <c r="U22" s="22">
        <f t="shared" si="1"/>
        <v>1252.8399999999999</v>
      </c>
      <c r="V22" s="22">
        <f t="shared" si="1"/>
        <v>2.0000000000000004E-2</v>
      </c>
      <c r="W22" s="22">
        <f t="shared" si="1"/>
        <v>1.1000000000000003E-2</v>
      </c>
      <c r="X22" s="61">
        <f t="shared" si="1"/>
        <v>3.07</v>
      </c>
    </row>
    <row r="23" spans="1:24" s="16" customFormat="1" ht="33.75" customHeight="1" x14ac:dyDescent="0.25">
      <c r="A23" s="635"/>
      <c r="B23" s="411" t="s">
        <v>76</v>
      </c>
      <c r="C23" s="413"/>
      <c r="D23" s="836"/>
      <c r="E23" s="311" t="s">
        <v>20</v>
      </c>
      <c r="F23" s="545">
        <f>F14+F15+F17+F18+F19+F20+F21</f>
        <v>870</v>
      </c>
      <c r="G23" s="537"/>
      <c r="H23" s="314">
        <f t="shared" ref="H23:X23" si="2">H14+H15+H17+H18+H19+H20+H21</f>
        <v>45.640000000000008</v>
      </c>
      <c r="I23" s="55">
        <f t="shared" si="2"/>
        <v>41.120000000000005</v>
      </c>
      <c r="J23" s="74">
        <f t="shared" si="2"/>
        <v>111.06</v>
      </c>
      <c r="K23" s="545">
        <f t="shared" si="2"/>
        <v>1000.49</v>
      </c>
      <c r="L23" s="314">
        <f t="shared" si="2"/>
        <v>0.6100000000000001</v>
      </c>
      <c r="M23" s="55">
        <f t="shared" si="2"/>
        <v>0.47000000000000003</v>
      </c>
      <c r="N23" s="55">
        <f t="shared" si="2"/>
        <v>10.09</v>
      </c>
      <c r="O23" s="55">
        <f t="shared" si="2"/>
        <v>1750</v>
      </c>
      <c r="P23" s="502">
        <f t="shared" si="2"/>
        <v>0.12</v>
      </c>
      <c r="Q23" s="314">
        <f t="shared" si="2"/>
        <v>116.04999999999998</v>
      </c>
      <c r="R23" s="55">
        <f t="shared" si="2"/>
        <v>620.39</v>
      </c>
      <c r="S23" s="55">
        <f t="shared" si="2"/>
        <v>233.70000000000002</v>
      </c>
      <c r="T23" s="55">
        <f t="shared" si="2"/>
        <v>11.649999999999999</v>
      </c>
      <c r="U23" s="55">
        <f t="shared" si="2"/>
        <v>1359.22</v>
      </c>
      <c r="V23" s="55">
        <f t="shared" si="2"/>
        <v>2.4E-2</v>
      </c>
      <c r="W23" s="55">
        <f t="shared" si="2"/>
        <v>1.0000000000000002E-2</v>
      </c>
      <c r="X23" s="74">
        <f t="shared" si="2"/>
        <v>3.05</v>
      </c>
    </row>
    <row r="24" spans="1:24" s="16" customFormat="1" ht="33.75" customHeight="1" x14ac:dyDescent="0.25">
      <c r="A24" s="635"/>
      <c r="B24" s="370" t="s">
        <v>74</v>
      </c>
      <c r="C24" s="414"/>
      <c r="D24" s="837"/>
      <c r="E24" s="310" t="s">
        <v>21</v>
      </c>
      <c r="F24" s="451"/>
      <c r="G24" s="516"/>
      <c r="H24" s="207"/>
      <c r="I24" s="22"/>
      <c r="J24" s="61"/>
      <c r="K24" s="528">
        <f>K22/27.2</f>
        <v>35.956985294117651</v>
      </c>
      <c r="L24" s="207"/>
      <c r="M24" s="22"/>
      <c r="N24" s="22"/>
      <c r="O24" s="22"/>
      <c r="P24" s="110"/>
      <c r="Q24" s="207"/>
      <c r="R24" s="22"/>
      <c r="S24" s="22"/>
      <c r="T24" s="22"/>
      <c r="U24" s="22"/>
      <c r="V24" s="22"/>
      <c r="W24" s="22"/>
      <c r="X24" s="61"/>
    </row>
    <row r="25" spans="1:24" s="16" customFormat="1" ht="33.75" customHeight="1" thickBot="1" x14ac:dyDescent="0.3">
      <c r="A25" s="636"/>
      <c r="B25" s="507" t="s">
        <v>76</v>
      </c>
      <c r="C25" s="497"/>
      <c r="D25" s="732"/>
      <c r="E25" s="705" t="s">
        <v>21</v>
      </c>
      <c r="F25" s="778"/>
      <c r="G25" s="732"/>
      <c r="H25" s="779"/>
      <c r="I25" s="780"/>
      <c r="J25" s="781"/>
      <c r="K25" s="458">
        <f>K23/27.2</f>
        <v>36.782720588235293</v>
      </c>
      <c r="L25" s="779"/>
      <c r="M25" s="780"/>
      <c r="N25" s="780"/>
      <c r="O25" s="780"/>
      <c r="P25" s="782"/>
      <c r="Q25" s="779"/>
      <c r="R25" s="780"/>
      <c r="S25" s="780"/>
      <c r="T25" s="780"/>
      <c r="U25" s="780"/>
      <c r="V25" s="780"/>
      <c r="W25" s="780"/>
      <c r="X25" s="781"/>
    </row>
    <row r="26" spans="1:24" x14ac:dyDescent="0.25">
      <c r="A26" s="2"/>
      <c r="B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  <c r="O26" s="2"/>
    </row>
    <row r="27" spans="1:24" ht="18.75" x14ac:dyDescent="0.25">
      <c r="A27" s="395"/>
      <c r="B27" s="395"/>
      <c r="C27" s="282"/>
      <c r="D27" s="219"/>
      <c r="E27" s="25"/>
      <c r="F27" s="26"/>
      <c r="G27" s="11"/>
      <c r="H27" s="9"/>
      <c r="I27" s="11"/>
      <c r="J27" s="11"/>
    </row>
    <row r="28" spans="1:24" x14ac:dyDescent="0.25">
      <c r="A28" s="626" t="s">
        <v>66</v>
      </c>
      <c r="B28" s="112"/>
      <c r="C28" s="627"/>
      <c r="D28" s="628"/>
    </row>
    <row r="29" spans="1:24" x14ac:dyDescent="0.25">
      <c r="A29" s="629" t="s">
        <v>67</v>
      </c>
      <c r="B29" s="113"/>
      <c r="C29" s="500"/>
      <c r="D29" s="500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3">
    <mergeCell ref="L4:P4"/>
    <mergeCell ref="F4:F5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4</vt:i4>
      </vt:variant>
    </vt:vector>
  </HeadingPairs>
  <TitlesOfParts>
    <vt:vector size="28" baseType="lpstr">
      <vt:lpstr>1 день</vt:lpstr>
      <vt:lpstr>2 день</vt:lpstr>
      <vt:lpstr>3 день</vt:lpstr>
      <vt:lpstr>4 день</vt:lpstr>
      <vt:lpstr>5 день</vt:lpstr>
      <vt:lpstr>6 день</vt:lpstr>
      <vt:lpstr>7 день 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</vt:lpstr>
      <vt:lpstr>17 день</vt:lpstr>
      <vt:lpstr>18 день</vt:lpstr>
      <vt:lpstr>19 день </vt:lpstr>
      <vt:lpstr>20 день</vt:lpstr>
      <vt:lpstr>21 день</vt:lpstr>
      <vt:lpstr>22 день</vt:lpstr>
      <vt:lpstr>23 день</vt:lpstr>
      <vt:lpstr>24 день</vt:lpstr>
      <vt:lpstr>'10 день'!Область_печати</vt:lpstr>
      <vt:lpstr>'21 день'!Область_печати</vt:lpstr>
      <vt:lpstr>'8 день'!Область_печати</vt:lpstr>
      <vt:lpstr>'9 день'!Область_печати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2023-02-03T03:01:33Z</dcterms:modified>
</cp:coreProperties>
</file>