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560" yWindow="1395" windowWidth="24075" windowHeight="8595" tabRatio="827" firstSheet="1" activeTab="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</sheets>
  <definedNames>
    <definedName name="_xlnm.Print_Area" localSheetId="9">'10 день'!$A$1:$U$23</definedName>
    <definedName name="_xlnm.Print_Area" localSheetId="20">'21 день'!$A$2:$S$23</definedName>
    <definedName name="_xlnm.Print_Area" localSheetId="7">'8 день'!$A$1:$T$29</definedName>
    <definedName name="_xlnm.Print_Area" localSheetId="8">'9 день'!$A$1:$V$24</definedName>
  </definedNames>
  <calcPr calcId="144525"/>
</workbook>
</file>

<file path=xl/calcChain.xml><?xml version="1.0" encoding="utf-8"?>
<calcChain xmlns="http://schemas.openxmlformats.org/spreadsheetml/2006/main">
  <c r="K12" i="22" l="1"/>
  <c r="K23" i="20"/>
  <c r="K13" i="11" l="1"/>
  <c r="K21" i="14" l="1"/>
  <c r="H12" i="15" l="1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F12" i="15"/>
  <c r="F11" i="15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H13" i="11"/>
  <c r="I13" i="11"/>
  <c r="J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F14" i="11"/>
  <c r="F13" i="11"/>
  <c r="H14" i="31" l="1"/>
  <c r="I14" i="31"/>
  <c r="J14" i="31"/>
  <c r="K14" i="3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H13" i="31"/>
  <c r="I13" i="31"/>
  <c r="J13" i="31"/>
  <c r="K13" i="3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F14" i="31"/>
  <c r="F13" i="31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F14" i="29"/>
  <c r="F13" i="29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F25" i="10"/>
  <c r="F26" i="10"/>
  <c r="F19" i="13" l="1"/>
  <c r="U19" i="13"/>
  <c r="X19" i="13"/>
  <c r="W19" i="13"/>
  <c r="V19" i="13"/>
  <c r="T19" i="13"/>
  <c r="S19" i="13"/>
  <c r="R19" i="13"/>
  <c r="Q19" i="13"/>
  <c r="P19" i="13"/>
  <c r="O19" i="13"/>
  <c r="N19" i="13"/>
  <c r="M19" i="13"/>
  <c r="L19" i="13"/>
  <c r="J19" i="13"/>
  <c r="I19" i="13"/>
  <c r="H19" i="13"/>
  <c r="K19" i="13"/>
  <c r="F11" i="26" l="1"/>
  <c r="H26" i="29" l="1"/>
  <c r="I26" i="29"/>
  <c r="J26" i="29"/>
  <c r="K26" i="29"/>
  <c r="K28" i="29" s="1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H25" i="29"/>
  <c r="I25" i="29"/>
  <c r="J25" i="29"/>
  <c r="K25" i="29"/>
  <c r="K27" i="29" s="1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F26" i="29"/>
  <c r="F25" i="29"/>
  <c r="H12" i="27"/>
  <c r="I12" i="27"/>
  <c r="J12" i="27"/>
  <c r="K12" i="27"/>
  <c r="K14" i="27" s="1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H11" i="27"/>
  <c r="I11" i="27"/>
  <c r="J11" i="27"/>
  <c r="K11" i="27"/>
  <c r="K13" i="27" s="1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F12" i="27"/>
  <c r="F11" i="27"/>
  <c r="H11" i="26"/>
  <c r="I11" i="26"/>
  <c r="J11" i="26"/>
  <c r="K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K24" i="26"/>
  <c r="K23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X21" i="26"/>
  <c r="F22" i="26"/>
  <c r="F21" i="26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F15" i="23"/>
  <c r="G12" i="18" l="1"/>
  <c r="H12" i="18"/>
  <c r="I12" i="18"/>
  <c r="J12" i="18"/>
  <c r="K12" i="18"/>
  <c r="K13" i="18" s="1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F12" i="18"/>
  <c r="K14" i="15"/>
  <c r="K13" i="15"/>
  <c r="F14" i="10" l="1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K16" i="10"/>
  <c r="X11" i="28" l="1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F11" i="28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F24" i="25"/>
  <c r="X14" i="20" l="1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4" i="20"/>
  <c r="F13" i="20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F12" i="16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F10" i="13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F19" i="6"/>
  <c r="X11" i="6" l="1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F11" i="6"/>
  <c r="H14" i="23" l="1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F14" i="23"/>
  <c r="F21" i="32" l="1"/>
  <c r="H19" i="19" l="1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F19" i="19"/>
  <c r="H12" i="22"/>
  <c r="I12" i="22"/>
  <c r="J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K28" i="10" l="1"/>
  <c r="K27" i="10"/>
  <c r="H14" i="25" l="1"/>
  <c r="I14" i="25"/>
  <c r="J14" i="25"/>
  <c r="K14" i="25"/>
  <c r="K16" i="25" s="1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H13" i="25"/>
  <c r="I13" i="25"/>
  <c r="J13" i="25"/>
  <c r="K13" i="25"/>
  <c r="K15" i="25" s="1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F14" i="25"/>
  <c r="F13" i="25"/>
  <c r="K20" i="13" l="1"/>
  <c r="F10" i="33" l="1"/>
  <c r="H10" i="33"/>
  <c r="I10" i="33"/>
  <c r="J10" i="33"/>
  <c r="K10" i="33"/>
  <c r="L10" i="33"/>
  <c r="M10" i="33"/>
  <c r="N10" i="33"/>
  <c r="O10" i="33"/>
  <c r="P10" i="33"/>
  <c r="Q10" i="33"/>
  <c r="R10" i="33"/>
  <c r="S10" i="33"/>
  <c r="T10" i="33"/>
  <c r="U10" i="33"/>
  <c r="V10" i="33"/>
  <c r="W10" i="33"/>
  <c r="X10" i="33"/>
  <c r="K11" i="33"/>
  <c r="F12" i="32"/>
  <c r="H12" i="32"/>
  <c r="I12" i="32"/>
  <c r="J12" i="32"/>
  <c r="K12" i="32"/>
  <c r="K13" i="32" s="1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K16" i="31"/>
  <c r="K15" i="31"/>
  <c r="F10" i="21" l="1"/>
  <c r="H10" i="21"/>
  <c r="I10" i="21"/>
  <c r="J10" i="21"/>
  <c r="K10" i="21"/>
  <c r="K11" i="21" s="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K16" i="20"/>
  <c r="F10" i="19"/>
  <c r="H10" i="19"/>
  <c r="I10" i="19"/>
  <c r="J10" i="19"/>
  <c r="K10" i="19"/>
  <c r="K11" i="19" s="1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F12" i="14"/>
  <c r="H12" i="14"/>
  <c r="I12" i="14"/>
  <c r="J12" i="14"/>
  <c r="K12" i="14"/>
  <c r="K13" i="14" s="1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K11" i="13"/>
  <c r="K15" i="11"/>
  <c r="K16" i="11"/>
  <c r="K16" i="29" l="1"/>
  <c r="K15" i="29"/>
  <c r="I13" i="10" l="1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H13" i="10"/>
  <c r="F13" i="10"/>
  <c r="X19" i="33" l="1"/>
  <c r="W19" i="33"/>
  <c r="V19" i="33"/>
  <c r="U19" i="33"/>
  <c r="T19" i="33"/>
  <c r="S19" i="33"/>
  <c r="R19" i="33"/>
  <c r="Q19" i="33"/>
  <c r="P19" i="33"/>
  <c r="O19" i="33"/>
  <c r="N19" i="33"/>
  <c r="M19" i="33"/>
  <c r="L19" i="33"/>
  <c r="S21" i="32"/>
  <c r="T21" i="32"/>
  <c r="U21" i="32"/>
  <c r="V21" i="32"/>
  <c r="W21" i="32"/>
  <c r="X21" i="32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T20" i="30"/>
  <c r="U20" i="30"/>
  <c r="V20" i="30"/>
  <c r="W20" i="30"/>
  <c r="X20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T20" i="24"/>
  <c r="U20" i="24"/>
  <c r="V20" i="24"/>
  <c r="W20" i="24"/>
  <c r="X20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T19" i="21"/>
  <c r="U19" i="21"/>
  <c r="V19" i="21"/>
  <c r="W19" i="21"/>
  <c r="X19" i="21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T22" i="17"/>
  <c r="U22" i="17"/>
  <c r="V22" i="17"/>
  <c r="W22" i="17"/>
  <c r="X22" i="17"/>
  <c r="T23" i="17"/>
  <c r="U23" i="17"/>
  <c r="V23" i="17"/>
  <c r="W23" i="17"/>
  <c r="X23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13" i="16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19" i="33" l="1"/>
  <c r="F19" i="33" l="1"/>
  <c r="K21" i="32"/>
  <c r="K24" i="31"/>
  <c r="F24" i="31"/>
  <c r="K20" i="28" l="1"/>
  <c r="K21" i="28" s="1"/>
  <c r="F20" i="28"/>
  <c r="K22" i="27" l="1"/>
  <c r="F22" i="27"/>
  <c r="K20" i="24"/>
  <c r="F20" i="24"/>
  <c r="K25" i="23"/>
  <c r="F25" i="23"/>
  <c r="K19" i="21" l="1"/>
  <c r="F19" i="21"/>
  <c r="F23" i="20"/>
  <c r="K21" i="18"/>
  <c r="F21" i="18"/>
  <c r="H23" i="17"/>
  <c r="I23" i="17"/>
  <c r="J23" i="17"/>
  <c r="K23" i="17"/>
  <c r="L23" i="17"/>
  <c r="M23" i="17"/>
  <c r="N23" i="17"/>
  <c r="O23" i="17"/>
  <c r="P23" i="17"/>
  <c r="Q23" i="17"/>
  <c r="R23" i="17"/>
  <c r="S23" i="17"/>
  <c r="H22" i="17"/>
  <c r="I22" i="17"/>
  <c r="J22" i="17"/>
  <c r="K22" i="17"/>
  <c r="K24" i="17" s="1"/>
  <c r="L22" i="17"/>
  <c r="M22" i="17"/>
  <c r="N22" i="17"/>
  <c r="O22" i="17"/>
  <c r="P22" i="17"/>
  <c r="Q22" i="17"/>
  <c r="R22" i="17"/>
  <c r="S22" i="17"/>
  <c r="F22" i="17"/>
  <c r="F23" i="17"/>
  <c r="K21" i="16"/>
  <c r="F21" i="16"/>
  <c r="K22" i="15"/>
  <c r="F22" i="15"/>
  <c r="F21" i="14"/>
  <c r="K24" i="11"/>
  <c r="F24" i="11"/>
  <c r="K20" i="21" l="1"/>
  <c r="K25" i="17" l="1"/>
  <c r="F11" i="30" l="1"/>
  <c r="K22" i="18" l="1"/>
  <c r="H12" i="17" l="1"/>
  <c r="I12" i="17"/>
  <c r="J12" i="17"/>
  <c r="K12" i="17"/>
  <c r="K13" i="17" s="1"/>
  <c r="F12" i="17"/>
  <c r="K12" i="6"/>
  <c r="K11" i="30"/>
  <c r="K12" i="30" s="1"/>
  <c r="K12" i="28"/>
  <c r="K24" i="20" l="1"/>
  <c r="K20" i="6" l="1"/>
  <c r="K25" i="31" l="1"/>
  <c r="K20" i="30"/>
  <c r="K21" i="30" s="1"/>
  <c r="F20" i="30"/>
  <c r="K23" i="27"/>
  <c r="K25" i="25"/>
  <c r="K21" i="24"/>
  <c r="K26" i="23"/>
  <c r="K21" i="22"/>
  <c r="K22" i="22" s="1"/>
  <c r="F21" i="22"/>
  <c r="H23" i="20"/>
  <c r="K20" i="19"/>
  <c r="H21" i="18" l="1"/>
  <c r="K22" i="16"/>
  <c r="I21" i="16"/>
  <c r="H21" i="16"/>
  <c r="K23" i="15"/>
  <c r="H22" i="15"/>
  <c r="K22" i="14"/>
  <c r="K25" i="11" l="1"/>
  <c r="H24" i="11"/>
  <c r="K17" i="23" l="1"/>
  <c r="H19" i="33" l="1"/>
  <c r="I19" i="33"/>
  <c r="J19" i="33"/>
  <c r="K20" i="33"/>
  <c r="I21" i="32" l="1"/>
  <c r="J21" i="32"/>
  <c r="K22" i="32"/>
  <c r="L21" i="32"/>
  <c r="M21" i="32"/>
  <c r="N21" i="32"/>
  <c r="O21" i="32"/>
  <c r="P21" i="32"/>
  <c r="Q21" i="32"/>
  <c r="R21" i="32"/>
  <c r="H21" i="32"/>
  <c r="H24" i="31"/>
  <c r="I24" i="31"/>
  <c r="J24" i="31"/>
  <c r="H20" i="30" l="1"/>
  <c r="I20" i="30"/>
  <c r="J20" i="30"/>
  <c r="L20" i="30"/>
  <c r="M20" i="30"/>
  <c r="N20" i="30"/>
  <c r="O20" i="30"/>
  <c r="P20" i="30"/>
  <c r="Q20" i="30"/>
  <c r="R20" i="30"/>
  <c r="S20" i="30"/>
  <c r="J11" i="30"/>
  <c r="I11" i="30"/>
  <c r="H11" i="30"/>
  <c r="J20" i="28"/>
  <c r="I20" i="28"/>
  <c r="H20" i="28"/>
  <c r="H22" i="27"/>
  <c r="I22" i="27"/>
  <c r="J22" i="27"/>
  <c r="K12" i="26" l="1"/>
  <c r="I20" i="24" l="1"/>
  <c r="J20" i="24"/>
  <c r="L20" i="24"/>
  <c r="M20" i="24"/>
  <c r="N20" i="24"/>
  <c r="O20" i="24"/>
  <c r="P20" i="24"/>
  <c r="Q20" i="24"/>
  <c r="R20" i="24"/>
  <c r="S20" i="24"/>
  <c r="H20" i="24"/>
  <c r="H11" i="24"/>
  <c r="I11" i="24"/>
  <c r="J11" i="24"/>
  <c r="K11" i="24"/>
  <c r="K12" i="24" s="1"/>
  <c r="F11" i="24"/>
  <c r="H25" i="23"/>
  <c r="I25" i="23"/>
  <c r="J25" i="23"/>
  <c r="K16" i="23"/>
  <c r="H21" i="22"/>
  <c r="I21" i="22"/>
  <c r="J21" i="22"/>
  <c r="K13" i="22"/>
  <c r="H19" i="21"/>
  <c r="I19" i="21"/>
  <c r="J19" i="21"/>
  <c r="L19" i="21"/>
  <c r="M19" i="21"/>
  <c r="N19" i="21"/>
  <c r="O19" i="21"/>
  <c r="P19" i="21"/>
  <c r="Q19" i="21"/>
  <c r="R19" i="21"/>
  <c r="S19" i="21"/>
  <c r="I23" i="20"/>
  <c r="J23" i="20"/>
  <c r="J21" i="18" l="1"/>
  <c r="I21" i="18"/>
  <c r="J21" i="16" l="1"/>
  <c r="J22" i="15"/>
  <c r="I22" i="15"/>
  <c r="J21" i="14" l="1"/>
  <c r="I21" i="14"/>
  <c r="H21" i="14"/>
  <c r="I24" i="11" l="1"/>
  <c r="J24" i="11"/>
</calcChain>
</file>

<file path=xl/sharedStrings.xml><?xml version="1.0" encoding="utf-8"?>
<sst xmlns="http://schemas.openxmlformats.org/spreadsheetml/2006/main" count="1633" uniqueCount="203">
  <si>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</si>
  <si>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</si>
  <si>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</si>
  <si>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</si>
  <si>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</si>
  <si>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</si>
  <si>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</si>
  <si>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</si>
  <si>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</si>
  <si>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</si>
  <si>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</si>
  <si>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</si>
  <si>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</si>
  <si>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</si>
  <si>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</si>
  <si>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</si>
  <si>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</si>
  <si>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</si>
  <si>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</si>
  <si>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</si>
  <si>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</si>
  <si>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</si>
  <si>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</si>
  <si>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</si>
  <si>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</si>
  <si>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</si>
  <si>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</si>
  <si>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</si>
  <si>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</si>
  <si>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</si>
  <si>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</si>
  <si>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</si>
  <si>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</si>
  <si>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</si>
  <si>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</si>
  <si>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</si>
  <si>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</si>
  <si>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</si>
  <si>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</si>
  <si>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</si>
  <si>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</si>
  <si>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</si>
  <si>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</si>
  <si>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</si>
  <si>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</si>
  <si>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</si>
  <si>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</si>
  <si>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</si>
  <si>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</si>
  <si>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</si>
  <si>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</si>
  <si>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</si>
  <si>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</si>
  <si>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</si>
  <si>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</si>
  <si>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</si>
  <si>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</si>
  <si>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</si>
  <si>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</si>
  <si>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</si>
  <si>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</si>
  <si>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</si>
  <si>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</si>
  <si>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</si>
  <si>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</si>
  <si>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</si>
  <si>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</si>
  <si>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</si>
  <si>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</si>
  <si>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</si>
  <si>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Чай с облепихой</t>
  </si>
  <si>
    <t>Пюре из гороха с маслом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</si>
  <si>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</si>
  <si>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</si>
  <si>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</si>
  <si>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</si>
  <si>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</si>
  <si>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</si>
  <si>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</si>
  <si>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Жаркое с мясом (говядина)</t>
  </si>
  <si>
    <t>Компот из кураги</t>
  </si>
  <si>
    <t>Закуска</t>
  </si>
  <si>
    <t xml:space="preserve"> 2 блюдо</t>
  </si>
  <si>
    <t>Салат из свеклы с сыром и чесноком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</si>
  <si>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</si>
  <si>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</si>
  <si>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</si>
  <si>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</si>
  <si>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</si>
  <si>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</si>
  <si>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</si>
  <si>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</si>
  <si>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</si>
  <si>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</si>
  <si>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</si>
  <si>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</si>
  <si>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</si>
  <si>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</si>
  <si>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</si>
  <si>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</si>
  <si>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</si>
  <si>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</si>
  <si>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Хлеб ржаной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</si>
  <si>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</si>
  <si>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</si>
  <si>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</si>
  <si>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</si>
  <si>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</si>
  <si>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</si>
  <si>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</si>
  <si>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</si>
  <si>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</si>
  <si>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</si>
  <si>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>Фрукты в асортименте (яблоко)</t>
  </si>
  <si>
    <t>Котлета мясная (говядина, свинина, курица)</t>
  </si>
  <si>
    <t>Каша гречневая вязкая с маслом</t>
  </si>
  <si>
    <t>Блинчик со сгущенным молоком (1 шт)</t>
  </si>
  <si>
    <t>Фрукты в ассортименте (яблоко)</t>
  </si>
  <si>
    <t>Щи вегетарианские со сметаной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</si>
  <si>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</si>
  <si>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</si>
  <si>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</si>
  <si>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</si>
  <si>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</si>
  <si>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</si>
  <si>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</si>
  <si>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</si>
  <si>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</si>
  <si>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</si>
  <si>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</si>
  <si>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Салат из свежих огурцов</t>
  </si>
  <si>
    <t>Огурцы порционные</t>
  </si>
  <si>
    <t>Каша  овсяная молочная с маслом</t>
  </si>
  <si>
    <t>Котлета мясная (свинина, говядина, курица)</t>
  </si>
  <si>
    <t>о/о*</t>
  </si>
  <si>
    <t>Рыба запеченная с сыром</t>
  </si>
  <si>
    <t>Сок фруктовый (яблоко)</t>
  </si>
  <si>
    <t>Свекла тушеная с яблоками</t>
  </si>
  <si>
    <t>Салат из фасоли с морковью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</si>
  <si>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</si>
  <si>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</si>
  <si>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</si>
  <si>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>Салат из свежих овощей</t>
  </si>
  <si>
    <t>Филе птицы тушеное с овощами (филе птицы, лук, морковь, томатная паста, сметана)</t>
  </si>
  <si>
    <t>Напиток плодово – 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</si>
  <si>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</si>
  <si>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</si>
  <si>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>Компот из смеси фруктов - ягод (из смеси фруктов: яблоко, клубника, вишня, слива)</t>
  </si>
  <si>
    <t>Напиток плодово – ягодный витаминизированный  (вишневый)</t>
  </si>
  <si>
    <t>Напиток плодово – ягодный витаминизированный черносмородиновый)</t>
  </si>
  <si>
    <t>Компот из смеси фруктов  ягод (из смеси фруктов: яблоко, клубника, вишня, слива)</t>
  </si>
  <si>
    <t>Кисель витаминизированный плодово-ягодный  (вишневый)</t>
  </si>
  <si>
    <t xml:space="preserve">Картофель запеченный с  зеленью </t>
  </si>
  <si>
    <t>Макароны отварные с  сыром  и маслом</t>
  </si>
  <si>
    <t>Огурцы порционнаые</t>
  </si>
  <si>
    <t>Икра овощная</t>
  </si>
  <si>
    <t xml:space="preserve">Кукуруза консервированная </t>
  </si>
  <si>
    <t xml:space="preserve">Картофель запеченный с сыром </t>
  </si>
  <si>
    <t xml:space="preserve">Картофель отварной с маслом и зеленью 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</si>
  <si>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</si>
  <si>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</si>
  <si>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</si>
  <si>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</si>
  <si>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</si>
  <si>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Бефстроганов (говядина)</t>
  </si>
  <si>
    <t>Омлет  с сыром</t>
  </si>
  <si>
    <t>Биточек из птицы</t>
  </si>
  <si>
    <t>Напиток  плодово – ягодный витаминизированный (черносмородиновый)</t>
  </si>
  <si>
    <t>Сложный гарнир №8 (картофельное пюре, капуста брокколи тушеная) NEW</t>
  </si>
  <si>
    <t>Мясо тушеное</t>
  </si>
  <si>
    <t>Гуляш  (говядина)</t>
  </si>
  <si>
    <t>Запеканка из творога со сгущенным молоком</t>
  </si>
  <si>
    <t>249/2</t>
  </si>
  <si>
    <t>Пельмени отварные с маслом</t>
  </si>
  <si>
    <t>Салат оливье школьный (картофель, морковь, соленый огурец, зеленый горошек, масло) (пром. Пр-ва)</t>
  </si>
  <si>
    <t>Блинчики с маслом (2 шт)</t>
  </si>
  <si>
    <t>Суп картофельный с мясными фрикадельками</t>
  </si>
  <si>
    <t xml:space="preserve">Котлета мясная (говядина, мякоть куриная) </t>
  </si>
  <si>
    <t xml:space="preserve">1 блюдо </t>
  </si>
  <si>
    <t xml:space="preserve">Каша пшенная вязкая с маслом </t>
  </si>
  <si>
    <t>Мясо тушеное (говядина)</t>
  </si>
  <si>
    <t>Компот из  сухофруктов</t>
  </si>
  <si>
    <t>Масло сливочное порциями</t>
  </si>
  <si>
    <t>Молочный десерт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</si>
  <si>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</si>
  <si>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</si>
  <si>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</si>
  <si>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Печень говяжья тушеная в сметанном соусе</t>
  </si>
  <si>
    <t>Люля – кебаб с томатным соусом с зеленью</t>
  </si>
  <si>
    <t>33 СД</t>
  </si>
  <si>
    <t>Каша  рисовая молочная с ананасами и маслом NEW</t>
  </si>
  <si>
    <t>Куриные наггетсы с томатным соусом и зеленью</t>
  </si>
  <si>
    <t>Филе птицы тушенное в сливочно-сырном соусе NEW</t>
  </si>
  <si>
    <t>Салат из свежих помидоров с капустой брокколи NEW</t>
  </si>
  <si>
    <t>Ежики куриные с красным соусом NEW</t>
  </si>
  <si>
    <t>Пудинг из творога с персиками с карамельным соусом NEW</t>
  </si>
  <si>
    <t>Кофейный напиток</t>
  </si>
  <si>
    <t xml:space="preserve"> Доля суточной потребности в энергии ,%</t>
  </si>
  <si>
    <t>Суп - пюре картофельный с фрикадельками и гренками</t>
  </si>
  <si>
    <t xml:space="preserve"> Доля суточной потребности в энергии, %</t>
  </si>
  <si>
    <t>Мясные колобки NEW</t>
  </si>
  <si>
    <t>Биточек из рыбы NEW</t>
  </si>
  <si>
    <t>Бульон куриный с яйцом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</si>
</sst>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8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6" fillId="4" borderId="8" xfId="0" applyFont="1" applyFill="1" applyBorder="1"/>
    <xf numFmtId="0" fontId="0" fillId="4" borderId="0" xfId="0" applyFill="1"/>
    <xf numFmtId="0" fontId="16" fillId="3" borderId="4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11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5" xfId="0" applyFont="1" applyBorder="1"/>
    <xf numFmtId="0" fontId="6" fillId="0" borderId="46" xfId="0" applyFont="1" applyBorder="1"/>
    <xf numFmtId="0" fontId="10" fillId="0" borderId="47" xfId="0" applyFont="1" applyBorder="1"/>
    <xf numFmtId="0" fontId="10" fillId="2" borderId="47" xfId="0" applyFont="1" applyFill="1" applyBorder="1"/>
    <xf numFmtId="0" fontId="10" fillId="0" borderId="45" xfId="0" applyFont="1" applyBorder="1"/>
    <xf numFmtId="0" fontId="9" fillId="0" borderId="47" xfId="0" applyFont="1" applyBorder="1"/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2" fillId="2" borderId="36" xfId="0" applyFont="1" applyFill="1" applyBorder="1"/>
    <xf numFmtId="0" fontId="9" fillId="2" borderId="47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33" xfId="0" applyFont="1" applyBorder="1"/>
    <xf numFmtId="0" fontId="9" fillId="2" borderId="33" xfId="0" applyFont="1" applyFill="1" applyBorder="1"/>
    <xf numFmtId="0" fontId="9" fillId="0" borderId="33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6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5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4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5" xfId="0" applyFont="1" applyBorder="1"/>
    <xf numFmtId="0" fontId="10" fillId="0" borderId="36" xfId="0" applyFont="1" applyBorder="1" applyAlignment="1">
      <alignment horizontal="left"/>
    </xf>
    <xf numFmtId="0" fontId="10" fillId="2" borderId="36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/>
    </xf>
    <xf numFmtId="0" fontId="10" fillId="2" borderId="38" xfId="0" applyFont="1" applyFill="1" applyBorder="1"/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6" fillId="0" borderId="31" xfId="0" applyFont="1" applyBorder="1"/>
    <xf numFmtId="0" fontId="6" fillId="0" borderId="34" xfId="0" applyFont="1" applyBorder="1"/>
    <xf numFmtId="0" fontId="10" fillId="2" borderId="33" xfId="0" applyFont="1" applyFill="1" applyBorder="1"/>
    <xf numFmtId="0" fontId="10" fillId="2" borderId="34" xfId="0" applyFont="1" applyFill="1" applyBorder="1"/>
    <xf numFmtId="0" fontId="10" fillId="0" borderId="31" xfId="0" applyFont="1" applyBorder="1"/>
    <xf numFmtId="0" fontId="9" fillId="2" borderId="34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0" borderId="47" xfId="0" applyFont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9" fillId="0" borderId="45" xfId="0" applyFont="1" applyBorder="1"/>
    <xf numFmtId="0" fontId="10" fillId="3" borderId="42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42" xfId="0" applyFont="1" applyBorder="1"/>
    <xf numFmtId="0" fontId="10" fillId="4" borderId="37" xfId="0" applyFont="1" applyFill="1" applyBorder="1" applyAlignment="1">
      <alignment horizontal="left"/>
    </xf>
    <xf numFmtId="0" fontId="9" fillId="0" borderId="39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3" borderId="48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4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36" xfId="0" applyFont="1" applyFill="1" applyBorder="1"/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0" borderId="3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2" borderId="29" xfId="1" applyFont="1" applyFill="1" applyBorder="1" applyAlignment="1">
      <alignment horizontal="center"/>
    </xf>
    <xf numFmtId="0" fontId="8" fillId="0" borderId="45" xfId="0" applyFont="1" applyBorder="1" applyAlignment="1"/>
    <xf numFmtId="0" fontId="10" fillId="2" borderId="37" xfId="0" applyFont="1" applyFill="1" applyBorder="1" applyAlignment="1"/>
    <xf numFmtId="0" fontId="9" fillId="0" borderId="41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4" xfId="0" applyFont="1" applyBorder="1"/>
    <xf numFmtId="0" fontId="10" fillId="2" borderId="42" xfId="0" applyFont="1" applyFill="1" applyBorder="1" applyAlignment="1"/>
    <xf numFmtId="0" fontId="9" fillId="0" borderId="5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41" xfId="0" applyFont="1" applyBorder="1" applyAlignment="1"/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1" xfId="0" applyFont="1" applyBorder="1"/>
    <xf numFmtId="0" fontId="5" fillId="0" borderId="13" xfId="1" applyFont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164" fontId="5" fillId="0" borderId="50" xfId="0" applyNumberFormat="1" applyFont="1" applyBorder="1" applyAlignment="1">
      <alignment horizontal="center"/>
    </xf>
    <xf numFmtId="0" fontId="7" fillId="0" borderId="31" xfId="0" applyFont="1" applyBorder="1"/>
    <xf numFmtId="0" fontId="7" fillId="0" borderId="34" xfId="0" applyFont="1" applyBorder="1"/>
    <xf numFmtId="0" fontId="5" fillId="2" borderId="50" xfId="0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6" fillId="0" borderId="17" xfId="0" applyFont="1" applyBorder="1"/>
    <xf numFmtId="0" fontId="12" fillId="0" borderId="3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5" fillId="3" borderId="29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0" fillId="0" borderId="25" xfId="0" applyFont="1" applyBorder="1" applyAlignment="1">
      <alignment horizontal="right"/>
    </xf>
    <xf numFmtId="0" fontId="7" fillId="0" borderId="39" xfId="0" applyFont="1" applyBorder="1"/>
    <xf numFmtId="0" fontId="7" fillId="0" borderId="40" xfId="0" applyFont="1" applyBorder="1"/>
    <xf numFmtId="164" fontId="5" fillId="0" borderId="2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0" fontId="5" fillId="2" borderId="36" xfId="0" applyFont="1" applyFill="1" applyBorder="1" applyAlignment="1">
      <alignment wrapText="1"/>
    </xf>
    <xf numFmtId="0" fontId="10" fillId="0" borderId="36" xfId="0" applyFont="1" applyFill="1" applyBorder="1" applyAlignment="1"/>
    <xf numFmtId="164" fontId="10" fillId="0" borderId="5" xfId="0" applyNumberFormat="1" applyFont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6" fillId="0" borderId="40" xfId="0" applyFont="1" applyBorder="1"/>
    <xf numFmtId="0" fontId="5" fillId="0" borderId="36" xfId="1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0" fillId="0" borderId="35" xfId="0" applyFont="1" applyBorder="1" applyAlignment="1">
      <alignment wrapText="1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9" fillId="0" borderId="31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0" borderId="46" xfId="0" applyFont="1" applyBorder="1"/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9" fillId="4" borderId="38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10" fillId="0" borderId="54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7" fillId="0" borderId="45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10" fillId="0" borderId="50" xfId="0" applyFont="1" applyFill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8" xfId="0" applyFont="1" applyFill="1" applyBorder="1" applyAlignment="1"/>
    <xf numFmtId="0" fontId="10" fillId="2" borderId="49" xfId="0" applyFont="1" applyFill="1" applyBorder="1" applyAlignment="1"/>
    <xf numFmtId="164" fontId="6" fillId="2" borderId="36" xfId="0" applyNumberFormat="1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45" xfId="0" applyFont="1" applyFill="1" applyBorder="1"/>
    <xf numFmtId="0" fontId="9" fillId="2" borderId="2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8" xfId="0" applyNumberFormat="1" applyFont="1" applyFill="1" applyBorder="1" applyAlignment="1">
      <alignment horizontal="center"/>
    </xf>
    <xf numFmtId="0" fontId="5" fillId="2" borderId="35" xfId="1" applyFont="1" applyFill="1" applyBorder="1" applyAlignment="1">
      <alignment horizontal="center"/>
    </xf>
    <xf numFmtId="2" fontId="7" fillId="2" borderId="37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6" fillId="0" borderId="50" xfId="0" applyFont="1" applyFill="1" applyBorder="1" applyAlignment="1">
      <alignment horizontal="center" wrapText="1"/>
    </xf>
    <xf numFmtId="0" fontId="10" fillId="0" borderId="51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2" borderId="50" xfId="0" applyFont="1" applyFill="1" applyBorder="1" applyAlignment="1"/>
    <xf numFmtId="0" fontId="7" fillId="2" borderId="51" xfId="0" applyFont="1" applyFill="1" applyBorder="1" applyAlignment="1"/>
    <xf numFmtId="0" fontId="5" fillId="4" borderId="29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54" xfId="0" applyFont="1" applyFill="1" applyBorder="1" applyAlignment="1"/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2" borderId="38" xfId="0" applyFont="1" applyFill="1" applyBorder="1" applyAlignment="1">
      <alignment horizontal="left"/>
    </xf>
    <xf numFmtId="0" fontId="5" fillId="3" borderId="29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10" fillId="3" borderId="48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3" fillId="4" borderId="38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52" xfId="0" applyFont="1" applyBorder="1"/>
    <xf numFmtId="164" fontId="5" fillId="2" borderId="50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2" fontId="6" fillId="2" borderId="49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0" fillId="0" borderId="52" xfId="0" applyFont="1" applyBorder="1" applyAlignment="1">
      <alignment horizontal="center" wrapText="1"/>
    </xf>
    <xf numFmtId="0" fontId="10" fillId="0" borderId="51" xfId="0" applyFont="1" applyBorder="1" applyAlignment="1">
      <alignment horizontal="center"/>
    </xf>
    <xf numFmtId="0" fontId="10" fillId="0" borderId="50" xfId="0" applyFont="1" applyBorder="1" applyAlignment="1">
      <alignment wrapText="1"/>
    </xf>
    <xf numFmtId="0" fontId="10" fillId="2" borderId="50" xfId="0" applyFont="1" applyFill="1" applyBorder="1" applyAlignment="1">
      <alignment wrapText="1"/>
    </xf>
    <xf numFmtId="0" fontId="6" fillId="2" borderId="2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10" fillId="2" borderId="57" xfId="0" applyFont="1" applyFill="1" applyBorder="1" applyAlignment="1">
      <alignment horizontal="right"/>
    </xf>
    <xf numFmtId="0" fontId="10" fillId="4" borderId="36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9" fillId="0" borderId="57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0" borderId="36" xfId="1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2" fillId="0" borderId="0" xfId="1"/>
    <xf numFmtId="0" fontId="5" fillId="2" borderId="2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0" borderId="54" xfId="0" applyFont="1" applyBorder="1" applyAlignment="1">
      <alignment wrapText="1"/>
    </xf>
    <xf numFmtId="0" fontId="10" fillId="2" borderId="42" xfId="0" applyFont="1" applyFill="1" applyBorder="1" applyAlignment="1">
      <alignment horizontal="left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2" xfId="0" applyFont="1" applyFill="1" applyBorder="1"/>
    <xf numFmtId="0" fontId="10" fillId="2" borderId="50" xfId="0" applyFont="1" applyFill="1" applyBorder="1" applyAlignment="1">
      <alignment horizontal="right"/>
    </xf>
    <xf numFmtId="0" fontId="10" fillId="0" borderId="26" xfId="0" applyFont="1" applyBorder="1" applyAlignment="1">
      <alignment horizontal="center"/>
    </xf>
    <xf numFmtId="0" fontId="10" fillId="0" borderId="50" xfId="0" applyFont="1" applyBorder="1" applyAlignment="1"/>
    <xf numFmtId="0" fontId="10" fillId="0" borderId="63" xfId="0" applyFont="1" applyBorder="1" applyAlignment="1">
      <alignment horizontal="center"/>
    </xf>
    <xf numFmtId="0" fontId="10" fillId="3" borderId="3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2" borderId="42" xfId="0" applyFont="1" applyFill="1" applyBorder="1"/>
    <xf numFmtId="0" fontId="10" fillId="0" borderId="26" xfId="0" applyFont="1" applyBorder="1" applyAlignment="1">
      <alignment wrapText="1"/>
    </xf>
    <xf numFmtId="0" fontId="9" fillId="2" borderId="37" xfId="0" applyFont="1" applyFill="1" applyBorder="1" applyAlignment="1"/>
    <xf numFmtId="0" fontId="9" fillId="2" borderId="42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7" fillId="4" borderId="48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10" fillId="4" borderId="4" xfId="0" applyFont="1" applyFill="1" applyBorder="1" applyAlignment="1">
      <alignment horizontal="center"/>
    </xf>
    <xf numFmtId="0" fontId="5" fillId="0" borderId="29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2" fontId="6" fillId="2" borderId="44" xfId="0" applyNumberFormat="1" applyFont="1" applyFill="1" applyBorder="1" applyAlignment="1">
      <alignment horizontal="center"/>
    </xf>
    <xf numFmtId="0" fontId="5" fillId="2" borderId="50" xfId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2" borderId="49" xfId="0" applyFont="1" applyFill="1" applyBorder="1" applyAlignment="1">
      <alignment horizontal="center"/>
    </xf>
    <xf numFmtId="0" fontId="9" fillId="2" borderId="44" xfId="0" applyFont="1" applyFill="1" applyBorder="1"/>
    <xf numFmtId="0" fontId="9" fillId="0" borderId="42" xfId="0" applyFont="1" applyBorder="1"/>
    <xf numFmtId="0" fontId="9" fillId="0" borderId="44" xfId="0" applyFont="1" applyBorder="1"/>
    <xf numFmtId="0" fontId="10" fillId="3" borderId="50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0" borderId="39" xfId="0" applyFont="1" applyBorder="1"/>
    <xf numFmtId="0" fontId="5" fillId="0" borderId="16" xfId="1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5" fillId="0" borderId="28" xfId="1" applyFont="1" applyBorder="1" applyAlignment="1">
      <alignment horizontal="center"/>
    </xf>
    <xf numFmtId="0" fontId="16" fillId="3" borderId="1" xfId="1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2" borderId="38" xfId="0" applyFont="1" applyFill="1" applyBorder="1" applyAlignment="1"/>
    <xf numFmtId="0" fontId="10" fillId="2" borderId="35" xfId="0" applyFont="1" applyFill="1" applyBorder="1" applyAlignment="1">
      <alignment wrapText="1"/>
    </xf>
    <xf numFmtId="0" fontId="10" fillId="4" borderId="51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53" xfId="0" applyFont="1" applyFill="1" applyBorder="1" applyAlignment="1">
      <alignment horizontal="left"/>
    </xf>
    <xf numFmtId="0" fontId="10" fillId="4" borderId="51" xfId="0" applyFont="1" applyFill="1" applyBorder="1" applyAlignment="1">
      <alignment horizontal="left"/>
    </xf>
    <xf numFmtId="0" fontId="10" fillId="2" borderId="63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50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10" fillId="3" borderId="33" xfId="0" applyFont="1" applyFill="1" applyBorder="1" applyAlignment="1">
      <alignment horizontal="center"/>
    </xf>
    <xf numFmtId="164" fontId="5" fillId="2" borderId="41" xfId="0" applyNumberFormat="1" applyFont="1" applyFill="1" applyBorder="1" applyAlignment="1">
      <alignment horizontal="center"/>
    </xf>
    <xf numFmtId="2" fontId="6" fillId="3" borderId="48" xfId="0" applyNumberFormat="1" applyFont="1" applyFill="1" applyBorder="1" applyAlignment="1">
      <alignment horizontal="center"/>
    </xf>
    <xf numFmtId="0" fontId="10" fillId="2" borderId="52" xfId="0" applyFont="1" applyFill="1" applyBorder="1" applyAlignment="1">
      <alignment horizontal="left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0" borderId="39" xfId="0" applyFont="1" applyBorder="1" applyAlignment="1"/>
    <xf numFmtId="0" fontId="7" fillId="0" borderId="45" xfId="0" applyFont="1" applyBorder="1" applyAlignment="1">
      <alignment horizontal="center"/>
    </xf>
    <xf numFmtId="0" fontId="10" fillId="0" borderId="25" xfId="0" applyFont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5" fillId="0" borderId="52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36" xfId="0" applyFont="1" applyFill="1" applyBorder="1" applyAlignment="1">
      <alignment wrapText="1"/>
    </xf>
    <xf numFmtId="0" fontId="10" fillId="0" borderId="36" xfId="0" applyFont="1" applyFill="1" applyBorder="1" applyAlignment="1">
      <alignment horizontal="center" wrapText="1"/>
    </xf>
    <xf numFmtId="0" fontId="9" fillId="2" borderId="5" xfId="0" applyFont="1" applyFill="1" applyBorder="1" applyAlignment="1"/>
    <xf numFmtId="0" fontId="9" fillId="0" borderId="5" xfId="0" applyFont="1" applyBorder="1" applyAlignment="1"/>
    <xf numFmtId="0" fontId="9" fillId="2" borderId="49" xfId="0" applyFont="1" applyFill="1" applyBorder="1" applyAlignment="1"/>
    <xf numFmtId="0" fontId="10" fillId="2" borderId="25" xfId="0" applyFont="1" applyFill="1" applyBorder="1" applyAlignment="1"/>
    <xf numFmtId="0" fontId="12" fillId="2" borderId="36" xfId="0" applyFont="1" applyFill="1" applyBorder="1" applyAlignment="1"/>
    <xf numFmtId="0" fontId="10" fillId="0" borderId="42" xfId="0" applyFont="1" applyBorder="1" applyAlignment="1"/>
    <xf numFmtId="0" fontId="10" fillId="2" borderId="48" xfId="0" applyFont="1" applyFill="1" applyBorder="1" applyAlignment="1"/>
    <xf numFmtId="0" fontId="10" fillId="0" borderId="35" xfId="0" applyFont="1" applyBorder="1" applyAlignment="1">
      <alignment horizontal="left"/>
    </xf>
    <xf numFmtId="2" fontId="6" fillId="2" borderId="43" xfId="0" applyNumberFormat="1" applyFont="1" applyFill="1" applyBorder="1" applyAlignment="1">
      <alignment horizontal="center"/>
    </xf>
    <xf numFmtId="0" fontId="6" fillId="0" borderId="31" xfId="0" applyFont="1" applyBorder="1" applyAlignment="1"/>
    <xf numFmtId="0" fontId="9" fillId="0" borderId="45" xfId="0" applyFont="1" applyBorder="1" applyAlignment="1"/>
    <xf numFmtId="0" fontId="7" fillId="0" borderId="39" xfId="0" applyFont="1" applyBorder="1" applyAlignment="1"/>
    <xf numFmtId="0" fontId="6" fillId="0" borderId="34" xfId="0" applyFont="1" applyBorder="1" applyAlignment="1"/>
    <xf numFmtId="0" fontId="6" fillId="0" borderId="46" xfId="0" applyFont="1" applyBorder="1" applyAlignment="1"/>
    <xf numFmtId="0" fontId="7" fillId="0" borderId="40" xfId="0" applyFont="1" applyBorder="1" applyAlignment="1"/>
    <xf numFmtId="0" fontId="10" fillId="0" borderId="31" xfId="0" applyFont="1" applyBorder="1" applyAlignment="1"/>
    <xf numFmtId="0" fontId="10" fillId="0" borderId="35" xfId="0" applyFont="1" applyBorder="1" applyAlignment="1"/>
    <xf numFmtId="0" fontId="10" fillId="0" borderId="33" xfId="0" applyFont="1" applyBorder="1" applyAlignment="1"/>
    <xf numFmtId="0" fontId="10" fillId="0" borderId="25" xfId="0" applyFont="1" applyBorder="1" applyAlignment="1"/>
    <xf numFmtId="0" fontId="10" fillId="0" borderId="34" xfId="0" applyFont="1" applyBorder="1" applyAlignment="1"/>
    <xf numFmtId="0" fontId="10" fillId="0" borderId="37" xfId="0" applyFont="1" applyBorder="1" applyAlignment="1"/>
    <xf numFmtId="0" fontId="10" fillId="0" borderId="51" xfId="0" applyFont="1" applyBorder="1" applyAlignment="1"/>
    <xf numFmtId="0" fontId="10" fillId="0" borderId="52" xfId="0" applyFont="1" applyBorder="1" applyAlignment="1"/>
    <xf numFmtId="0" fontId="9" fillId="0" borderId="33" xfId="0" applyFont="1" applyBorder="1" applyAlignment="1"/>
    <xf numFmtId="0" fontId="9" fillId="2" borderId="33" xfId="0" applyFont="1" applyFill="1" applyBorder="1" applyAlignment="1"/>
    <xf numFmtId="0" fontId="9" fillId="0" borderId="34" xfId="0" applyFont="1" applyBorder="1" applyAlignment="1"/>
    <xf numFmtId="0" fontId="9" fillId="2" borderId="34" xfId="0" applyFont="1" applyFill="1" applyBorder="1" applyAlignment="1"/>
    <xf numFmtId="0" fontId="10" fillId="2" borderId="51" xfId="0" applyFont="1" applyFill="1" applyBorder="1" applyAlignment="1"/>
    <xf numFmtId="0" fontId="10" fillId="2" borderId="30" xfId="0" applyFont="1" applyFill="1" applyBorder="1" applyAlignment="1"/>
    <xf numFmtId="0" fontId="10" fillId="2" borderId="18" xfId="0" applyFont="1" applyFill="1" applyBorder="1" applyAlignment="1"/>
    <xf numFmtId="0" fontId="10" fillId="2" borderId="19" xfId="0" applyFont="1" applyFill="1" applyBorder="1" applyAlignment="1"/>
    <xf numFmtId="0" fontId="9" fillId="0" borderId="31" xfId="0" applyFont="1" applyBorder="1" applyAlignment="1"/>
    <xf numFmtId="0" fontId="7" fillId="0" borderId="45" xfId="0" applyFont="1" applyBorder="1" applyAlignment="1"/>
    <xf numFmtId="0" fontId="7" fillId="0" borderId="46" xfId="0" applyFont="1" applyBorder="1" applyAlignment="1"/>
    <xf numFmtId="0" fontId="10" fillId="3" borderId="5" xfId="0" applyFont="1" applyFill="1" applyBorder="1" applyAlignment="1"/>
    <xf numFmtId="0" fontId="10" fillId="4" borderId="50" xfId="0" applyFont="1" applyFill="1" applyBorder="1" applyAlignment="1"/>
    <xf numFmtId="0" fontId="10" fillId="2" borderId="33" xfId="0" applyFont="1" applyFill="1" applyBorder="1" applyAlignment="1"/>
    <xf numFmtId="0" fontId="10" fillId="0" borderId="50" xfId="0" applyFont="1" applyFill="1" applyBorder="1" applyAlignment="1"/>
    <xf numFmtId="0" fontId="10" fillId="3" borderId="50" xfId="0" applyFont="1" applyFill="1" applyBorder="1" applyAlignment="1"/>
    <xf numFmtId="0" fontId="10" fillId="4" borderId="53" xfId="0" applyFont="1" applyFill="1" applyBorder="1" applyAlignment="1"/>
    <xf numFmtId="0" fontId="10" fillId="3" borderId="53" xfId="0" applyFont="1" applyFill="1" applyBorder="1" applyAlignment="1"/>
    <xf numFmtId="0" fontId="10" fillId="4" borderId="51" xfId="0" applyFont="1" applyFill="1" applyBorder="1" applyAlignment="1"/>
    <xf numFmtId="0" fontId="10" fillId="2" borderId="31" xfId="0" applyFont="1" applyFill="1" applyBorder="1" applyAlignment="1"/>
    <xf numFmtId="0" fontId="9" fillId="2" borderId="36" xfId="0" applyFont="1" applyFill="1" applyBorder="1" applyAlignment="1"/>
    <xf numFmtId="0" fontId="8" fillId="0" borderId="39" xfId="0" applyFont="1" applyBorder="1" applyAlignment="1"/>
    <xf numFmtId="0" fontId="6" fillId="0" borderId="40" xfId="0" applyFont="1" applyBorder="1" applyAlignment="1"/>
    <xf numFmtId="0" fontId="10" fillId="0" borderId="35" xfId="0" applyFont="1" applyBorder="1" applyAlignment="1">
      <alignment horizontal="center" wrapText="1"/>
    </xf>
    <xf numFmtId="0" fontId="10" fillId="3" borderId="36" xfId="0" applyFont="1" applyFill="1" applyBorder="1" applyAlignment="1"/>
    <xf numFmtId="0" fontId="10" fillId="3" borderId="36" xfId="0" applyFont="1" applyFill="1" applyBorder="1" applyAlignment="1">
      <alignment horizontal="center" wrapText="1"/>
    </xf>
    <xf numFmtId="0" fontId="10" fillId="4" borderId="36" xfId="0" applyFont="1" applyFill="1" applyBorder="1" applyAlignment="1">
      <alignment horizontal="center" wrapText="1"/>
    </xf>
    <xf numFmtId="0" fontId="10" fillId="4" borderId="37" xfId="0" applyFont="1" applyFill="1" applyBorder="1" applyAlignment="1"/>
    <xf numFmtId="0" fontId="7" fillId="4" borderId="49" xfId="0" applyFont="1" applyFill="1" applyBorder="1" applyAlignment="1"/>
    <xf numFmtId="0" fontId="10" fillId="4" borderId="49" xfId="0" applyFont="1" applyFill="1" applyBorder="1" applyAlignment="1"/>
    <xf numFmtId="0" fontId="15" fillId="0" borderId="25" xfId="0" applyFont="1" applyBorder="1" applyAlignment="1">
      <alignment horizontal="center" wrapText="1"/>
    </xf>
    <xf numFmtId="0" fontId="10" fillId="2" borderId="35" xfId="0" applyFont="1" applyFill="1" applyBorder="1" applyAlignment="1"/>
    <xf numFmtId="0" fontId="9" fillId="0" borderId="49" xfId="0" applyFont="1" applyBorder="1" applyAlignment="1"/>
    <xf numFmtId="0" fontId="9" fillId="0" borderId="37" xfId="0" applyFont="1" applyBorder="1" applyAlignment="1"/>
    <xf numFmtId="0" fontId="9" fillId="0" borderId="30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9" fillId="0" borderId="21" xfId="0" applyFont="1" applyBorder="1" applyAlignment="1"/>
    <xf numFmtId="0" fontId="9" fillId="0" borderId="20" xfId="0" applyFont="1" applyBorder="1" applyAlignment="1"/>
    <xf numFmtId="0" fontId="7" fillId="0" borderId="31" xfId="0" applyFont="1" applyBorder="1" applyAlignment="1"/>
    <xf numFmtId="0" fontId="7" fillId="0" borderId="32" xfId="0" applyFont="1" applyBorder="1" applyAlignment="1"/>
    <xf numFmtId="0" fontId="10" fillId="0" borderId="49" xfId="0" applyFont="1" applyBorder="1" applyAlignment="1"/>
    <xf numFmtId="0" fontId="10" fillId="0" borderId="26" xfId="0" applyFont="1" applyFill="1" applyBorder="1" applyAlignment="1"/>
    <xf numFmtId="0" fontId="10" fillId="0" borderId="25" xfId="0" applyFont="1" applyFill="1" applyBorder="1" applyAlignment="1">
      <alignment wrapText="1"/>
    </xf>
    <xf numFmtId="0" fontId="10" fillId="0" borderId="42" xfId="0" applyFont="1" applyBorder="1" applyAlignment="1">
      <alignment horizontal="center" wrapText="1"/>
    </xf>
    <xf numFmtId="0" fontId="9" fillId="2" borderId="50" xfId="0" applyFont="1" applyFill="1" applyBorder="1" applyAlignment="1"/>
    <xf numFmtId="0" fontId="9" fillId="2" borderId="51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wrapText="1"/>
    </xf>
    <xf numFmtId="0" fontId="17" fillId="0" borderId="5" xfId="0" applyFont="1" applyBorder="1" applyAlignment="1">
      <alignment horizontal="center" wrapText="1"/>
    </xf>
    <xf numFmtId="0" fontId="9" fillId="0" borderId="36" xfId="0" applyFont="1" applyBorder="1" applyAlignment="1"/>
    <xf numFmtId="0" fontId="7" fillId="2" borderId="49" xfId="0" applyFont="1" applyFill="1" applyBorder="1" applyAlignment="1"/>
    <xf numFmtId="0" fontId="6" fillId="0" borderId="23" xfId="0" applyFont="1" applyBorder="1" applyAlignment="1"/>
    <xf numFmtId="0" fontId="6" fillId="0" borderId="24" xfId="0" applyFont="1" applyBorder="1" applyAlignment="1"/>
    <xf numFmtId="0" fontId="10" fillId="0" borderId="0" xfId="0" applyFont="1" applyBorder="1" applyAlignment="1"/>
    <xf numFmtId="0" fontId="10" fillId="2" borderId="0" xfId="0" applyFont="1" applyFill="1" applyBorder="1" applyAlignment="1"/>
    <xf numFmtId="0" fontId="7" fillId="2" borderId="48" xfId="0" applyFont="1" applyFill="1" applyBorder="1" applyAlignment="1"/>
    <xf numFmtId="0" fontId="10" fillId="2" borderId="45" xfId="0" applyFont="1" applyFill="1" applyBorder="1" applyAlignment="1"/>
    <xf numFmtId="0" fontId="10" fillId="0" borderId="26" xfId="0" applyFont="1" applyBorder="1" applyAlignment="1"/>
    <xf numFmtId="0" fontId="10" fillId="2" borderId="47" xfId="0" applyFont="1" applyFill="1" applyBorder="1" applyAlignment="1"/>
    <xf numFmtId="0" fontId="10" fillId="0" borderId="42" xfId="0" applyFont="1" applyFill="1" applyBorder="1" applyAlignment="1"/>
    <xf numFmtId="0" fontId="9" fillId="2" borderId="47" xfId="0" applyFont="1" applyFill="1" applyBorder="1" applyAlignment="1"/>
    <xf numFmtId="0" fontId="9" fillId="2" borderId="42" xfId="0" applyFont="1" applyFill="1" applyBorder="1" applyAlignment="1"/>
    <xf numFmtId="0" fontId="9" fillId="3" borderId="5" xfId="0" applyFont="1" applyFill="1" applyBorder="1" applyAlignment="1"/>
    <xf numFmtId="0" fontId="10" fillId="4" borderId="48" xfId="0" applyFont="1" applyFill="1" applyBorder="1" applyAlignment="1"/>
    <xf numFmtId="0" fontId="10" fillId="3" borderId="48" xfId="0" applyFont="1" applyFill="1" applyBorder="1" applyAlignment="1"/>
    <xf numFmtId="0" fontId="7" fillId="3" borderId="38" xfId="0" applyFont="1" applyFill="1" applyBorder="1" applyAlignment="1"/>
    <xf numFmtId="0" fontId="7" fillId="4" borderId="38" xfId="0" applyFont="1" applyFill="1" applyBorder="1" applyAlignment="1"/>
    <xf numFmtId="0" fontId="9" fillId="4" borderId="48" xfId="0" applyFont="1" applyFill="1" applyBorder="1" applyAlignment="1"/>
    <xf numFmtId="0" fontId="9" fillId="2" borderId="25" xfId="0" applyFont="1" applyFill="1" applyBorder="1" applyAlignment="1"/>
    <xf numFmtId="0" fontId="10" fillId="3" borderId="42" xfId="0" applyFont="1" applyFill="1" applyBorder="1" applyAlignment="1"/>
    <xf numFmtId="0" fontId="10" fillId="3" borderId="35" xfId="0" applyFont="1" applyFill="1" applyBorder="1" applyAlignment="1">
      <alignment horizontal="center" wrapText="1"/>
    </xf>
    <xf numFmtId="0" fontId="10" fillId="4" borderId="42" xfId="0" applyFont="1" applyFill="1" applyBorder="1" applyAlignment="1"/>
    <xf numFmtId="0" fontId="10" fillId="4" borderId="5" xfId="0" applyFont="1" applyFill="1" applyBorder="1" applyAlignment="1"/>
    <xf numFmtId="0" fontId="10" fillId="3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7" fillId="0" borderId="66" xfId="0" applyFont="1" applyBorder="1" applyAlignment="1">
      <alignment horizontal="center"/>
    </xf>
    <xf numFmtId="0" fontId="7" fillId="4" borderId="40" xfId="0" applyFont="1" applyFill="1" applyBorder="1" applyAlignment="1">
      <alignment horizontal="left"/>
    </xf>
    <xf numFmtId="0" fontId="7" fillId="0" borderId="67" xfId="0" applyFont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5" fillId="0" borderId="5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0" borderId="39" xfId="0" applyFont="1" applyBorder="1" applyAlignment="1"/>
    <xf numFmtId="0" fontId="7" fillId="0" borderId="45" xfId="0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right"/>
    </xf>
    <xf numFmtId="0" fontId="6" fillId="0" borderId="5" xfId="0" applyFont="1" applyBorder="1" applyAlignment="1"/>
    <xf numFmtId="0" fontId="10" fillId="0" borderId="30" xfId="0" applyFont="1" applyBorder="1" applyAlignment="1"/>
    <xf numFmtId="0" fontId="10" fillId="0" borderId="18" xfId="0" applyFont="1" applyBorder="1" applyAlignment="1"/>
    <xf numFmtId="0" fontId="10" fillId="0" borderId="19" xfId="0" applyFont="1" applyBorder="1" applyAlignment="1"/>
    <xf numFmtId="0" fontId="10" fillId="3" borderId="38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9" fillId="3" borderId="50" xfId="0" applyFont="1" applyFill="1" applyBorder="1" applyAlignment="1"/>
    <xf numFmtId="0" fontId="9" fillId="4" borderId="53" xfId="0" applyFont="1" applyFill="1" applyBorder="1" applyAlignment="1"/>
    <xf numFmtId="0" fontId="9" fillId="3" borderId="53" xfId="0" applyFont="1" applyFill="1" applyBorder="1" applyAlignment="1"/>
    <xf numFmtId="0" fontId="9" fillId="4" borderId="51" xfId="0" applyFont="1" applyFill="1" applyBorder="1" applyAlignment="1"/>
    <xf numFmtId="0" fontId="7" fillId="4" borderId="37" xfId="0" applyFont="1" applyFill="1" applyBorder="1" applyAlignment="1"/>
    <xf numFmtId="0" fontId="10" fillId="4" borderId="30" xfId="0" applyFont="1" applyFill="1" applyBorder="1" applyAlignment="1"/>
    <xf numFmtId="0" fontId="10" fillId="4" borderId="18" xfId="0" applyFont="1" applyFill="1" applyBorder="1" applyAlignment="1"/>
    <xf numFmtId="0" fontId="10" fillId="4" borderId="19" xfId="0" applyFont="1" applyFill="1" applyBorder="1" applyAlignment="1"/>
    <xf numFmtId="0" fontId="9" fillId="0" borderId="3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35" xfId="0" applyFont="1" applyFill="1" applyBorder="1" applyAlignment="1"/>
    <xf numFmtId="0" fontId="10" fillId="0" borderId="35" xfId="0" applyFont="1" applyFill="1" applyBorder="1" applyAlignment="1">
      <alignment wrapText="1"/>
    </xf>
    <xf numFmtId="0" fontId="15" fillId="0" borderId="35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19" xfId="0" applyBorder="1" applyAlignment="1"/>
    <xf numFmtId="0" fontId="10" fillId="0" borderId="25" xfId="0" applyFont="1" applyFill="1" applyBorder="1" applyAlignment="1"/>
    <xf numFmtId="0" fontId="15" fillId="0" borderId="26" xfId="0" applyFont="1" applyBorder="1" applyAlignment="1">
      <alignment horizontal="center" wrapText="1"/>
    </xf>
    <xf numFmtId="0" fontId="9" fillId="0" borderId="51" xfId="0" applyFont="1" applyBorder="1" applyAlignment="1"/>
    <xf numFmtId="0" fontId="4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7" fillId="0" borderId="34" xfId="0" applyFont="1" applyBorder="1" applyAlignment="1"/>
    <xf numFmtId="0" fontId="10" fillId="2" borderId="42" xfId="0" applyFont="1" applyFill="1" applyBorder="1" applyAlignment="1">
      <alignment horizontal="center" wrapText="1"/>
    </xf>
    <xf numFmtId="0" fontId="17" fillId="0" borderId="42" xfId="0" applyFont="1" applyBorder="1" applyAlignment="1">
      <alignment horizontal="center" wrapText="1"/>
    </xf>
    <xf numFmtId="0" fontId="9" fillId="2" borderId="38" xfId="0" applyFont="1" applyFill="1" applyBorder="1" applyAlignment="1"/>
    <xf numFmtId="0" fontId="10" fillId="2" borderId="52" xfId="0" applyFont="1" applyFill="1" applyBorder="1" applyAlignment="1">
      <alignment wrapText="1"/>
    </xf>
    <xf numFmtId="0" fontId="15" fillId="2" borderId="35" xfId="0" applyFont="1" applyFill="1" applyBorder="1" applyAlignment="1">
      <alignment horizontal="center" wrapText="1"/>
    </xf>
    <xf numFmtId="0" fontId="10" fillId="0" borderId="37" xfId="0" applyFont="1" applyFill="1" applyBorder="1" applyAlignment="1"/>
    <xf numFmtId="0" fontId="10" fillId="2" borderId="21" xfId="0" applyFont="1" applyFill="1" applyBorder="1" applyAlignment="1"/>
    <xf numFmtId="0" fontId="10" fillId="2" borderId="20" xfId="0" applyFont="1" applyFill="1" applyBorder="1" applyAlignment="1"/>
    <xf numFmtId="0" fontId="5" fillId="3" borderId="52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0" fillId="0" borderId="0" xfId="0" applyFill="1" applyBorder="1"/>
    <xf numFmtId="0" fontId="10" fillId="0" borderId="33" xfId="0" applyFont="1" applyFill="1" applyBorder="1"/>
    <xf numFmtId="0" fontId="7" fillId="0" borderId="45" xfId="0" applyFont="1" applyBorder="1" applyAlignment="1">
      <alignment horizontal="center"/>
    </xf>
    <xf numFmtId="0" fontId="5" fillId="0" borderId="36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2" borderId="54" xfId="0" applyFont="1" applyFill="1" applyBorder="1"/>
    <xf numFmtId="0" fontId="10" fillId="2" borderId="35" xfId="0" applyFont="1" applyFill="1" applyBorder="1"/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0" borderId="39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37" xfId="0" applyFont="1" applyBorder="1"/>
    <xf numFmtId="0" fontId="7" fillId="0" borderId="58" xfId="0" applyFont="1" applyBorder="1"/>
    <xf numFmtId="0" fontId="7" fillId="0" borderId="64" xfId="0" applyFont="1" applyBorder="1"/>
    <xf numFmtId="0" fontId="7" fillId="0" borderId="65" xfId="0" applyFont="1" applyBorder="1"/>
    <xf numFmtId="0" fontId="7" fillId="0" borderId="57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6" fillId="0" borderId="57" xfId="0" applyFont="1" applyBorder="1" applyAlignment="1"/>
    <xf numFmtId="0" fontId="10" fillId="0" borderId="34" xfId="0" applyFont="1" applyBorder="1"/>
    <xf numFmtId="0" fontId="6" fillId="0" borderId="47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10" fillId="2" borderId="34" xfId="0" applyFont="1" applyFill="1" applyBorder="1" applyAlignment="1"/>
    <xf numFmtId="0" fontId="9" fillId="0" borderId="42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6" fillId="0" borderId="33" xfId="0" applyFont="1" applyBorder="1" applyAlignment="1"/>
    <xf numFmtId="0" fontId="10" fillId="0" borderId="42" xfId="0" applyFont="1" applyFill="1" applyBorder="1" applyAlignment="1">
      <alignment horizontal="center"/>
    </xf>
    <xf numFmtId="0" fontId="10" fillId="0" borderId="38" xfId="0" applyFont="1" applyBorder="1" applyAlignment="1"/>
    <xf numFmtId="164" fontId="7" fillId="0" borderId="50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10" fillId="2" borderId="43" xfId="0" applyFont="1" applyFill="1" applyBorder="1" applyAlignment="1">
      <alignment horizontal="center"/>
    </xf>
    <xf numFmtId="0" fontId="6" fillId="0" borderId="33" xfId="0" applyFont="1" applyBorder="1"/>
    <xf numFmtId="0" fontId="7" fillId="0" borderId="60" xfId="0" applyFont="1" applyBorder="1"/>
    <xf numFmtId="0" fontId="7" fillId="0" borderId="61" xfId="0" applyFont="1" applyBorder="1"/>
    <xf numFmtId="0" fontId="7" fillId="0" borderId="62" xfId="0" applyFont="1" applyBorder="1"/>
    <xf numFmtId="0" fontId="10" fillId="0" borderId="31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8" fillId="0" borderId="0" xfId="0" applyFont="1"/>
    <xf numFmtId="0" fontId="3" fillId="0" borderId="0" xfId="0" applyFont="1"/>
    <xf numFmtId="0" fontId="10" fillId="0" borderId="54" xfId="0" applyFont="1" applyBorder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0" xfId="0" applyFont="1"/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2" fillId="0" borderId="35" xfId="0" applyFont="1" applyBorder="1" applyAlignment="1"/>
    <xf numFmtId="0" fontId="12" fillId="2" borderId="37" xfId="0" applyFont="1" applyFill="1" applyBorder="1" applyAlignment="1"/>
    <xf numFmtId="0" fontId="7" fillId="0" borderId="47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9" fillId="2" borderId="37" xfId="0" applyFont="1" applyFill="1" applyBorder="1"/>
    <xf numFmtId="0" fontId="7" fillId="0" borderId="58" xfId="0" applyFont="1" applyBorder="1" applyAlignment="1"/>
    <xf numFmtId="0" fontId="7" fillId="0" borderId="64" xfId="0" applyFont="1" applyBorder="1" applyAlignment="1"/>
    <xf numFmtId="0" fontId="7" fillId="0" borderId="65" xfId="0" applyFont="1" applyBorder="1" applyAlignment="1"/>
    <xf numFmtId="0" fontId="7" fillId="0" borderId="0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8" fillId="0" borderId="32" xfId="0" applyFont="1" applyBorder="1" applyAlignment="1"/>
    <xf numFmtId="0" fontId="6" fillId="0" borderId="66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right"/>
    </xf>
    <xf numFmtId="0" fontId="7" fillId="0" borderId="36" xfId="0" applyFont="1" applyFill="1" applyBorder="1" applyAlignment="1"/>
    <xf numFmtId="0" fontId="5" fillId="3" borderId="42" xfId="1" applyFont="1" applyFill="1" applyBorder="1" applyAlignment="1">
      <alignment horizontal="center"/>
    </xf>
    <xf numFmtId="0" fontId="7" fillId="3" borderId="50" xfId="0" applyFont="1" applyFill="1" applyBorder="1" applyAlignment="1"/>
    <xf numFmtId="0" fontId="10" fillId="3" borderId="4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5" borderId="36" xfId="0" applyFont="1" applyFill="1" applyBorder="1" applyAlignment="1">
      <alignment horizontal="center"/>
    </xf>
    <xf numFmtId="0" fontId="10" fillId="5" borderId="49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4" borderId="42" xfId="1" applyFont="1" applyFill="1" applyBorder="1" applyAlignment="1">
      <alignment horizontal="center"/>
    </xf>
    <xf numFmtId="0" fontId="7" fillId="4" borderId="50" xfId="0" applyFont="1" applyFill="1" applyBorder="1" applyAlignment="1"/>
    <xf numFmtId="0" fontId="10" fillId="4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 wrapText="1"/>
    </xf>
    <xf numFmtId="0" fontId="10" fillId="5" borderId="36" xfId="0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15" fillId="0" borderId="54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3" fillId="5" borderId="38" xfId="0" applyFont="1" applyFill="1" applyBorder="1" applyAlignment="1">
      <alignment horizontal="center"/>
    </xf>
    <xf numFmtId="0" fontId="10" fillId="5" borderId="38" xfId="0" applyFont="1" applyFill="1" applyBorder="1" applyAlignment="1"/>
    <xf numFmtId="0" fontId="7" fillId="5" borderId="5" xfId="0" applyFont="1" applyFill="1" applyBorder="1" applyAlignment="1">
      <alignment horizontal="left"/>
    </xf>
    <xf numFmtId="0" fontId="6" fillId="5" borderId="38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0" fillId="5" borderId="37" xfId="0" applyFont="1" applyFill="1" applyBorder="1" applyAlignment="1"/>
    <xf numFmtId="0" fontId="7" fillId="5" borderId="49" xfId="0" applyFont="1" applyFill="1" applyBorder="1" applyAlignment="1">
      <alignment horizontal="left"/>
    </xf>
    <xf numFmtId="0" fontId="10" fillId="5" borderId="30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5" borderId="5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2" fontId="6" fillId="5" borderId="49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50" xfId="0" applyFont="1" applyFill="1" applyBorder="1" applyAlignment="1">
      <alignment horizontal="left"/>
    </xf>
    <xf numFmtId="0" fontId="7" fillId="5" borderId="50" xfId="0" applyFont="1" applyFill="1" applyBorder="1" applyAlignment="1"/>
    <xf numFmtId="0" fontId="9" fillId="5" borderId="49" xfId="0" applyFont="1" applyFill="1" applyBorder="1" applyAlignment="1"/>
    <xf numFmtId="164" fontId="7" fillId="5" borderId="48" xfId="0" applyNumberFormat="1" applyFont="1" applyFill="1" applyBorder="1" applyAlignment="1">
      <alignment horizontal="center"/>
    </xf>
    <xf numFmtId="0" fontId="10" fillId="5" borderId="50" xfId="0" applyFont="1" applyFill="1" applyBorder="1" applyAlignment="1"/>
    <xf numFmtId="0" fontId="7" fillId="0" borderId="25" xfId="0" applyFont="1" applyBorder="1" applyAlignment="1"/>
    <xf numFmtId="0" fontId="7" fillId="0" borderId="49" xfId="0" applyFont="1" applyBorder="1" applyAlignment="1"/>
    <xf numFmtId="0" fontId="5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5" borderId="53" xfId="0" applyFont="1" applyFill="1" applyBorder="1" applyAlignment="1"/>
    <xf numFmtId="0" fontId="10" fillId="0" borderId="54" xfId="0" applyFont="1" applyBorder="1" applyAlignment="1">
      <alignment horizontal="center" wrapText="1"/>
    </xf>
    <xf numFmtId="0" fontId="11" fillId="4" borderId="49" xfId="0" applyFont="1" applyFill="1" applyBorder="1" applyAlignment="1">
      <alignment horizontal="center"/>
    </xf>
    <xf numFmtId="0" fontId="11" fillId="4" borderId="37" xfId="0" applyFont="1" applyFill="1" applyBorder="1" applyAlignment="1"/>
    <xf numFmtId="0" fontId="7" fillId="4" borderId="49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10" fillId="0" borderId="57" xfId="0" applyFont="1" applyBorder="1" applyAlignment="1"/>
    <xf numFmtId="0" fontId="10" fillId="0" borderId="42" xfId="0" applyFont="1" applyFill="1" applyBorder="1" applyAlignment="1">
      <alignment horizontal="center" wrapText="1"/>
    </xf>
    <xf numFmtId="0" fontId="13" fillId="2" borderId="46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164" fontId="10" fillId="2" borderId="29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36" xfId="0" applyFont="1" applyFill="1" applyBorder="1" applyAlignment="1"/>
    <xf numFmtId="0" fontId="10" fillId="5" borderId="5" xfId="0" applyFont="1" applyFill="1" applyBorder="1" applyAlignment="1">
      <alignment wrapText="1"/>
    </xf>
    <xf numFmtId="0" fontId="10" fillId="5" borderId="50" xfId="0" applyFont="1" applyFill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50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left"/>
    </xf>
    <xf numFmtId="0" fontId="10" fillId="4" borderId="50" xfId="0" applyFont="1" applyFill="1" applyBorder="1" applyAlignment="1">
      <alignment wrapText="1"/>
    </xf>
    <xf numFmtId="0" fontId="16" fillId="2" borderId="1" xfId="1" applyFont="1" applyFill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9" fillId="0" borderId="50" xfId="0" applyFont="1" applyBorder="1" applyAlignment="1"/>
    <xf numFmtId="0" fontId="7" fillId="0" borderId="58" xfId="0" applyFont="1" applyBorder="1" applyAlignment="1">
      <alignment horizontal="center"/>
    </xf>
    <xf numFmtId="0" fontId="5" fillId="3" borderId="29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11" fillId="3" borderId="50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0" fontId="10" fillId="0" borderId="50" xfId="0" applyFont="1" applyFill="1" applyBorder="1" applyAlignment="1">
      <alignment wrapText="1"/>
    </xf>
    <xf numFmtId="0" fontId="10" fillId="3" borderId="50" xfId="0" applyFont="1" applyFill="1" applyBorder="1" applyAlignment="1">
      <alignment horizontal="center" wrapText="1"/>
    </xf>
    <xf numFmtId="0" fontId="10" fillId="0" borderId="26" xfId="0" applyFont="1" applyBorder="1" applyAlignment="1">
      <alignment horizontal="right"/>
    </xf>
    <xf numFmtId="0" fontId="10" fillId="3" borderId="42" xfId="0" applyFont="1" applyFill="1" applyBorder="1" applyAlignment="1">
      <alignment horizontal="center" wrapText="1"/>
    </xf>
    <xf numFmtId="0" fontId="7" fillId="4" borderId="53" xfId="0" applyFont="1" applyFill="1" applyBorder="1" applyAlignment="1"/>
    <xf numFmtId="0" fontId="6" fillId="3" borderId="36" xfId="0" applyFont="1" applyFill="1" applyBorder="1" applyAlignment="1">
      <alignment horizontal="center" wrapText="1"/>
    </xf>
    <xf numFmtId="0" fontId="10" fillId="4" borderId="46" xfId="0" applyFont="1" applyFill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0" fontId="5" fillId="4" borderId="72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25" xfId="0" applyFont="1" applyBorder="1" applyAlignment="1"/>
    <xf numFmtId="0" fontId="9" fillId="0" borderId="26" xfId="0" applyFont="1" applyBorder="1" applyAlignment="1"/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6" fillId="0" borderId="45" xfId="0" applyFont="1" applyBorder="1" applyAlignment="1"/>
    <xf numFmtId="0" fontId="0" fillId="0" borderId="46" xfId="0" applyBorder="1" applyAlignment="1"/>
    <xf numFmtId="0" fontId="7" fillId="0" borderId="3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0" borderId="39" xfId="0" applyFont="1" applyBorder="1" applyAlignment="1"/>
    <xf numFmtId="0" fontId="9" fillId="0" borderId="32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9" fillId="0" borderId="61" xfId="0" applyFont="1" applyBorder="1" applyAlignment="1"/>
    <xf numFmtId="0" fontId="9" fillId="0" borderId="62" xfId="0" applyFont="1" applyBorder="1" applyAlignment="1"/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9" fillId="0" borderId="64" xfId="0" applyFont="1" applyBorder="1" applyAlignment="1"/>
    <xf numFmtId="0" fontId="9" fillId="0" borderId="65" xfId="0" applyFont="1" applyBorder="1" applyAlignment="1"/>
    <xf numFmtId="164" fontId="6" fillId="3" borderId="6" xfId="0" applyNumberFormat="1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74" xfId="0" applyFont="1" applyFill="1" applyBorder="1" applyAlignment="1">
      <alignment horizontal="center"/>
    </xf>
    <xf numFmtId="0" fontId="10" fillId="0" borderId="75" xfId="0" applyFont="1" applyFill="1" applyBorder="1" applyAlignment="1">
      <alignment horizontal="center"/>
    </xf>
    <xf numFmtId="164" fontId="6" fillId="0" borderId="40" xfId="0" applyNumberFormat="1" applyFont="1" applyFill="1" applyBorder="1" applyAlignment="1">
      <alignment horizontal="center"/>
    </xf>
    <xf numFmtId="0" fontId="10" fillId="0" borderId="76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1"/>
  <sheetViews>
    <sheetView zoomScale="80" zoomScaleNormal="80" workbookViewId="0">
      <selection activeCell="N25" sqref="N25"/>
    </sheetView>
  </sheetViews>
  <sheetFormatPr defaultRowHeight="15" x14ac:dyDescent="0.25"/>
  <cols>
    <col min="1" max="1" width="19.85546875" customWidth="1"/>
    <col min="2" max="2" width="7.85546875" customWidth="1"/>
    <col min="3" max="3" width="14.5703125" style="5" customWidth="1"/>
    <col min="4" max="4" width="19" customWidth="1"/>
    <col min="5" max="5" width="56.28515625" customWidth="1"/>
    <col min="6" max="6" width="15.7109375" customWidth="1"/>
    <col min="7" max="7" width="13.5703125" customWidth="1"/>
    <col min="9" max="9" width="11.28515625" customWidth="1"/>
    <col min="10" max="10" width="14.28515625" customWidth="1"/>
    <col min="11" max="11" width="20.5703125" customWidth="1"/>
    <col min="12" max="12" width="11.28515625" customWidth="1"/>
    <col min="16" max="16" width="11.5703125" customWidth="1"/>
    <col min="17" max="17" width="12.28515625" customWidth="1"/>
    <col min="18" max="18" width="9.85546875" customWidth="1"/>
    <col min="23" max="23" width="9.8554687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1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ht="16.5" thickBot="1" x14ac:dyDescent="0.3">
      <c r="A4" s="86"/>
      <c r="B4" s="86"/>
      <c r="C4" s="600" t="s">
        <v>39</v>
      </c>
      <c r="D4" s="298"/>
      <c r="E4" s="382"/>
      <c r="F4" s="107"/>
      <c r="G4" s="102"/>
      <c r="H4" s="840" t="s">
        <v>22</v>
      </c>
      <c r="I4" s="841"/>
      <c r="J4" s="842"/>
      <c r="K4" s="335" t="s">
        <v>23</v>
      </c>
      <c r="L4" s="1047" t="s">
        <v>24</v>
      </c>
      <c r="M4" s="1048"/>
      <c r="N4" s="1049"/>
      <c r="O4" s="1049"/>
      <c r="P4" s="1050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ht="28.5" customHeight="1" thickBot="1" x14ac:dyDescent="0.3">
      <c r="A5" s="87" t="s">
        <v>0</v>
      </c>
      <c r="B5" s="87"/>
      <c r="C5" s="108" t="s">
        <v>40</v>
      </c>
      <c r="D5" s="845" t="s">
        <v>41</v>
      </c>
      <c r="E5" s="130" t="s">
        <v>38</v>
      </c>
      <c r="F5" s="108" t="s">
        <v>26</v>
      </c>
      <c r="G5" s="103" t="s">
        <v>37</v>
      </c>
      <c r="H5" s="615" t="s">
        <v>27</v>
      </c>
      <c r="I5" s="835" t="s">
        <v>28</v>
      </c>
      <c r="J5" s="761" t="s">
        <v>29</v>
      </c>
      <c r="K5" s="674" t="s">
        <v>30</v>
      </c>
      <c r="L5" s="389" t="s">
        <v>31</v>
      </c>
      <c r="M5" s="389" t="s">
        <v>119</v>
      </c>
      <c r="N5" s="389" t="s">
        <v>32</v>
      </c>
      <c r="O5" s="521" t="s">
        <v>120</v>
      </c>
      <c r="P5" s="389" t="s">
        <v>121</v>
      </c>
      <c r="Q5" s="389" t="s">
        <v>33</v>
      </c>
      <c r="R5" s="389" t="s">
        <v>34</v>
      </c>
      <c r="S5" s="389" t="s">
        <v>35</v>
      </c>
      <c r="T5" s="389" t="s">
        <v>36</v>
      </c>
      <c r="U5" s="389" t="s">
        <v>122</v>
      </c>
      <c r="V5" s="389" t="s">
        <v>123</v>
      </c>
      <c r="W5" s="389" t="s">
        <v>124</v>
      </c>
      <c r="X5" s="522" t="s">
        <v>125</v>
      </c>
    </row>
    <row r="6" spans="1:24" ht="34.5" customHeight="1" x14ac:dyDescent="0.25">
      <c r="A6" s="88" t="s">
        <v>6</v>
      </c>
      <c r="B6" s="876"/>
      <c r="C6" s="143">
        <v>225</v>
      </c>
      <c r="D6" s="676" t="s">
        <v>19</v>
      </c>
      <c r="E6" s="287" t="s">
        <v>175</v>
      </c>
      <c r="F6" s="143">
        <v>90</v>
      </c>
      <c r="G6" s="517"/>
      <c r="H6" s="281">
        <v>4.3899999999999997</v>
      </c>
      <c r="I6" s="40">
        <v>9.7100000000000009</v>
      </c>
      <c r="J6" s="41">
        <v>26.83</v>
      </c>
      <c r="K6" s="339">
        <v>219.19</v>
      </c>
      <c r="L6" s="291">
        <v>0.09</v>
      </c>
      <c r="M6" s="19">
        <v>0.05</v>
      </c>
      <c r="N6" s="20">
        <v>0</v>
      </c>
      <c r="O6" s="20">
        <v>50</v>
      </c>
      <c r="P6" s="21">
        <v>0.13</v>
      </c>
      <c r="Q6" s="291">
        <v>7.94</v>
      </c>
      <c r="R6" s="20">
        <v>52.33</v>
      </c>
      <c r="S6" s="20">
        <v>19.579999999999998</v>
      </c>
      <c r="T6" s="20">
        <v>1.1200000000000001</v>
      </c>
      <c r="U6" s="20">
        <v>75.459999999999994</v>
      </c>
      <c r="V6" s="20">
        <v>0</v>
      </c>
      <c r="W6" s="20">
        <v>0</v>
      </c>
      <c r="X6" s="47">
        <v>0</v>
      </c>
    </row>
    <row r="7" spans="1:24" ht="34.5" customHeight="1" x14ac:dyDescent="0.25">
      <c r="A7" s="88"/>
      <c r="B7" s="125"/>
      <c r="C7" s="105">
        <v>123</v>
      </c>
      <c r="D7" s="156" t="s">
        <v>62</v>
      </c>
      <c r="E7" s="302" t="s">
        <v>128</v>
      </c>
      <c r="F7" s="659">
        <v>258</v>
      </c>
      <c r="G7" s="104"/>
      <c r="H7" s="340">
        <v>9.2200000000000006</v>
      </c>
      <c r="I7" s="27">
        <v>9.17</v>
      </c>
      <c r="J7" s="46">
        <v>43.02</v>
      </c>
      <c r="K7" s="338">
        <v>290.33</v>
      </c>
      <c r="L7" s="340">
        <v>0.1</v>
      </c>
      <c r="M7" s="27">
        <v>0.28999999999999998</v>
      </c>
      <c r="N7" s="27">
        <v>1.1100000000000001</v>
      </c>
      <c r="O7" s="27">
        <v>50</v>
      </c>
      <c r="P7" s="645">
        <v>0.19</v>
      </c>
      <c r="Q7" s="340">
        <v>237.81</v>
      </c>
      <c r="R7" s="27">
        <v>210.32</v>
      </c>
      <c r="S7" s="27">
        <v>37.4</v>
      </c>
      <c r="T7" s="27">
        <v>1.24</v>
      </c>
      <c r="U7" s="27">
        <v>313.26</v>
      </c>
      <c r="V7" s="27">
        <v>1.7000000000000001E-2</v>
      </c>
      <c r="W7" s="27">
        <v>0.01</v>
      </c>
      <c r="X7" s="46">
        <v>0.04</v>
      </c>
    </row>
    <row r="8" spans="1:24" ht="34.5" customHeight="1" x14ac:dyDescent="0.25">
      <c r="A8" s="88"/>
      <c r="B8" s="154"/>
      <c r="C8" s="139">
        <v>113</v>
      </c>
      <c r="D8" s="155" t="s">
        <v>5</v>
      </c>
      <c r="E8" s="194" t="s">
        <v>11</v>
      </c>
      <c r="F8" s="138">
        <v>200</v>
      </c>
      <c r="G8" s="271"/>
      <c r="H8" s="258">
        <v>0.04</v>
      </c>
      <c r="I8" s="15">
        <v>0</v>
      </c>
      <c r="J8" s="42">
        <v>7.4</v>
      </c>
      <c r="K8" s="273">
        <v>30.26</v>
      </c>
      <c r="L8" s="258">
        <v>0</v>
      </c>
      <c r="M8" s="17">
        <v>0</v>
      </c>
      <c r="N8" s="15">
        <v>0.8</v>
      </c>
      <c r="O8" s="15">
        <v>0</v>
      </c>
      <c r="P8" s="42">
        <v>0</v>
      </c>
      <c r="Q8" s="17">
        <v>2.02</v>
      </c>
      <c r="R8" s="15">
        <v>0.99</v>
      </c>
      <c r="S8" s="15">
        <v>0.55000000000000004</v>
      </c>
      <c r="T8" s="15">
        <v>0.05</v>
      </c>
      <c r="U8" s="15">
        <v>7.05</v>
      </c>
      <c r="V8" s="15">
        <v>0</v>
      </c>
      <c r="W8" s="15">
        <v>0</v>
      </c>
      <c r="X8" s="42">
        <v>0</v>
      </c>
    </row>
    <row r="9" spans="1:24" ht="34.5" customHeight="1" x14ac:dyDescent="0.25">
      <c r="A9" s="88"/>
      <c r="B9" s="218"/>
      <c r="C9" s="141">
        <v>121</v>
      </c>
      <c r="D9" s="194" t="s">
        <v>14</v>
      </c>
      <c r="E9" s="231" t="s">
        <v>51</v>
      </c>
      <c r="F9" s="649">
        <v>30</v>
      </c>
      <c r="G9" s="138"/>
      <c r="H9" s="258">
        <v>2.25</v>
      </c>
      <c r="I9" s="15">
        <v>0.87</v>
      </c>
      <c r="J9" s="42">
        <v>14.94</v>
      </c>
      <c r="K9" s="203">
        <v>78.599999999999994</v>
      </c>
      <c r="L9" s="258">
        <v>0.03</v>
      </c>
      <c r="M9" s="17">
        <v>0.01</v>
      </c>
      <c r="N9" s="15">
        <v>0</v>
      </c>
      <c r="O9" s="15">
        <v>0</v>
      </c>
      <c r="P9" s="42">
        <v>0</v>
      </c>
      <c r="Q9" s="17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ht="34.5" customHeight="1" x14ac:dyDescent="0.25">
      <c r="A10" s="88"/>
      <c r="B10" s="218"/>
      <c r="C10" s="139" t="s">
        <v>159</v>
      </c>
      <c r="D10" s="156" t="s">
        <v>18</v>
      </c>
      <c r="E10" s="224" t="s">
        <v>160</v>
      </c>
      <c r="F10" s="139">
        <v>190</v>
      </c>
      <c r="G10" s="511"/>
      <c r="H10" s="291">
        <v>5</v>
      </c>
      <c r="I10" s="20">
        <v>0.4</v>
      </c>
      <c r="J10" s="47">
        <v>2</v>
      </c>
      <c r="K10" s="468">
        <v>25</v>
      </c>
      <c r="L10" s="291"/>
      <c r="M10" s="19"/>
      <c r="N10" s="20"/>
      <c r="O10" s="20"/>
      <c r="P10" s="21"/>
      <c r="Q10" s="291"/>
      <c r="R10" s="20"/>
      <c r="S10" s="20"/>
      <c r="T10" s="20"/>
      <c r="U10" s="20"/>
      <c r="V10" s="20"/>
      <c r="W10" s="20"/>
      <c r="X10" s="47"/>
    </row>
    <row r="11" spans="1:24" ht="34.5" customHeight="1" x14ac:dyDescent="0.25">
      <c r="A11" s="88"/>
      <c r="B11" s="218"/>
      <c r="C11" s="139"/>
      <c r="D11" s="156"/>
      <c r="E11" s="316" t="s">
        <v>20</v>
      </c>
      <c r="F11" s="284">
        <f>SUM(F6:F10)</f>
        <v>768</v>
      </c>
      <c r="G11" s="511"/>
      <c r="H11" s="215">
        <f t="shared" ref="H11:X11" si="0">SUM(H6:H10)</f>
        <v>20.9</v>
      </c>
      <c r="I11" s="35">
        <f t="shared" si="0"/>
        <v>20.150000000000002</v>
      </c>
      <c r="J11" s="72">
        <f t="shared" si="0"/>
        <v>94.19</v>
      </c>
      <c r="K11" s="505">
        <f t="shared" si="0"/>
        <v>643.38</v>
      </c>
      <c r="L11" s="215">
        <f t="shared" si="0"/>
        <v>0.22</v>
      </c>
      <c r="M11" s="35">
        <f t="shared" si="0"/>
        <v>0.35</v>
      </c>
      <c r="N11" s="35">
        <f t="shared" si="0"/>
        <v>1.9100000000000001</v>
      </c>
      <c r="O11" s="35">
        <f t="shared" si="0"/>
        <v>100</v>
      </c>
      <c r="P11" s="282">
        <f t="shared" si="0"/>
        <v>0.32</v>
      </c>
      <c r="Q11" s="215">
        <f t="shared" si="0"/>
        <v>253.47</v>
      </c>
      <c r="R11" s="35">
        <f t="shared" si="0"/>
        <v>283.14</v>
      </c>
      <c r="S11" s="35">
        <f t="shared" si="0"/>
        <v>61.429999999999993</v>
      </c>
      <c r="T11" s="35">
        <f t="shared" si="0"/>
        <v>2.77</v>
      </c>
      <c r="U11" s="35">
        <f t="shared" si="0"/>
        <v>423.37</v>
      </c>
      <c r="V11" s="35">
        <f t="shared" si="0"/>
        <v>1.7000000000000001E-2</v>
      </c>
      <c r="W11" s="35">
        <f t="shared" si="0"/>
        <v>0.01</v>
      </c>
      <c r="X11" s="72">
        <f t="shared" si="0"/>
        <v>0.04</v>
      </c>
    </row>
    <row r="12" spans="1:24" ht="34.5" customHeight="1" thickBot="1" x14ac:dyDescent="0.3">
      <c r="A12" s="88"/>
      <c r="B12" s="137"/>
      <c r="C12" s="142"/>
      <c r="D12" s="156"/>
      <c r="E12" s="316" t="s">
        <v>21</v>
      </c>
      <c r="F12" s="139"/>
      <c r="G12" s="511"/>
      <c r="H12" s="217"/>
      <c r="I12" s="52"/>
      <c r="J12" s="120"/>
      <c r="K12" s="505">
        <f>K11/27.2</f>
        <v>23.653676470588234</v>
      </c>
      <c r="L12" s="217"/>
      <c r="M12" s="162"/>
      <c r="N12" s="518"/>
      <c r="O12" s="518"/>
      <c r="P12" s="438"/>
      <c r="Q12" s="520"/>
      <c r="R12" s="518"/>
      <c r="S12" s="518"/>
      <c r="T12" s="518"/>
      <c r="U12" s="518"/>
      <c r="V12" s="518"/>
      <c r="W12" s="518"/>
      <c r="X12" s="519"/>
    </row>
    <row r="13" spans="1:24" ht="34.5" customHeight="1" x14ac:dyDescent="0.25">
      <c r="A13" s="150" t="s">
        <v>7</v>
      </c>
      <c r="B13" s="288"/>
      <c r="C13" s="547">
        <v>24</v>
      </c>
      <c r="D13" s="678" t="s">
        <v>19</v>
      </c>
      <c r="E13" s="375" t="s">
        <v>117</v>
      </c>
      <c r="F13" s="654">
        <v>150</v>
      </c>
      <c r="G13" s="143"/>
      <c r="H13" s="39">
        <v>0.6</v>
      </c>
      <c r="I13" s="40">
        <v>0.6</v>
      </c>
      <c r="J13" s="43">
        <v>14.7</v>
      </c>
      <c r="K13" s="837">
        <v>70.5</v>
      </c>
      <c r="L13" s="281">
        <v>0.05</v>
      </c>
      <c r="M13" s="39">
        <v>0.03</v>
      </c>
      <c r="N13" s="40">
        <v>15</v>
      </c>
      <c r="O13" s="40">
        <v>0</v>
      </c>
      <c r="P13" s="41">
        <v>0</v>
      </c>
      <c r="Q13" s="274">
        <v>24</v>
      </c>
      <c r="R13" s="38">
        <v>16.5</v>
      </c>
      <c r="S13" s="38">
        <v>13.5</v>
      </c>
      <c r="T13" s="38">
        <v>3.3</v>
      </c>
      <c r="U13" s="38">
        <v>417</v>
      </c>
      <c r="V13" s="38">
        <v>2.9999999999999997E-4</v>
      </c>
      <c r="W13" s="38">
        <v>4.4999999999999999E-4</v>
      </c>
      <c r="X13" s="530">
        <v>0.01</v>
      </c>
    </row>
    <row r="14" spans="1:24" ht="34.5" customHeight="1" x14ac:dyDescent="0.25">
      <c r="A14" s="109"/>
      <c r="B14" s="154"/>
      <c r="C14" s="152">
        <v>30</v>
      </c>
      <c r="D14" s="155" t="s">
        <v>9</v>
      </c>
      <c r="E14" s="194" t="s">
        <v>16</v>
      </c>
      <c r="F14" s="138">
        <v>250</v>
      </c>
      <c r="G14" s="194"/>
      <c r="H14" s="258">
        <v>7.44</v>
      </c>
      <c r="I14" s="15">
        <v>7.62</v>
      </c>
      <c r="J14" s="42">
        <v>8.8000000000000007</v>
      </c>
      <c r="K14" s="204">
        <v>134.44999999999999</v>
      </c>
      <c r="L14" s="17">
        <v>0.1</v>
      </c>
      <c r="M14" s="17">
        <v>0.19</v>
      </c>
      <c r="N14" s="15">
        <v>1.33</v>
      </c>
      <c r="O14" s="15">
        <v>160</v>
      </c>
      <c r="P14" s="42">
        <v>0</v>
      </c>
      <c r="Q14" s="258">
        <v>45.18</v>
      </c>
      <c r="R14" s="15">
        <v>98.26</v>
      </c>
      <c r="S14" s="15">
        <v>26.29</v>
      </c>
      <c r="T14" s="15">
        <v>1.49</v>
      </c>
      <c r="U14" s="15">
        <v>409.27</v>
      </c>
      <c r="V14" s="15">
        <v>6.0000000000000001E-3</v>
      </c>
      <c r="W14" s="15">
        <v>0</v>
      </c>
      <c r="X14" s="42">
        <v>0.04</v>
      </c>
    </row>
    <row r="15" spans="1:24" ht="34.5" customHeight="1" x14ac:dyDescent="0.25">
      <c r="A15" s="111"/>
      <c r="B15" s="245"/>
      <c r="C15" s="152">
        <v>255</v>
      </c>
      <c r="D15" s="155" t="s">
        <v>10</v>
      </c>
      <c r="E15" s="194" t="s">
        <v>161</v>
      </c>
      <c r="F15" s="138">
        <v>280</v>
      </c>
      <c r="G15" s="194"/>
      <c r="H15" s="258">
        <v>30.12</v>
      </c>
      <c r="I15" s="15">
        <v>37.14</v>
      </c>
      <c r="J15" s="42">
        <v>45.22</v>
      </c>
      <c r="K15" s="204">
        <v>635.13</v>
      </c>
      <c r="L15" s="17">
        <v>0.11</v>
      </c>
      <c r="M15" s="17">
        <v>0.21</v>
      </c>
      <c r="N15" s="15">
        <v>1.49</v>
      </c>
      <c r="O15" s="15">
        <v>180</v>
      </c>
      <c r="P15" s="42">
        <v>0</v>
      </c>
      <c r="Q15" s="258">
        <v>25.31</v>
      </c>
      <c r="R15" s="15">
        <v>335.71</v>
      </c>
      <c r="S15" s="15">
        <v>63.33</v>
      </c>
      <c r="T15" s="15">
        <v>4.2300000000000004</v>
      </c>
      <c r="U15" s="15">
        <v>517.04999999999995</v>
      </c>
      <c r="V15" s="15">
        <v>1.0999999999999999E-2</v>
      </c>
      <c r="W15" s="15">
        <v>8.9999999999999993E-3</v>
      </c>
      <c r="X15" s="42">
        <v>0.11</v>
      </c>
    </row>
    <row r="16" spans="1:24" ht="34.5" customHeight="1" x14ac:dyDescent="0.25">
      <c r="A16" s="111"/>
      <c r="B16" s="245"/>
      <c r="C16" s="152">
        <v>98</v>
      </c>
      <c r="D16" s="155" t="s">
        <v>18</v>
      </c>
      <c r="E16" s="194" t="s">
        <v>17</v>
      </c>
      <c r="F16" s="138">
        <v>200</v>
      </c>
      <c r="G16" s="194"/>
      <c r="H16" s="258">
        <v>0.37</v>
      </c>
      <c r="I16" s="15">
        <v>0</v>
      </c>
      <c r="J16" s="42">
        <v>14.85</v>
      </c>
      <c r="K16" s="204">
        <v>59.48</v>
      </c>
      <c r="L16" s="17">
        <v>0</v>
      </c>
      <c r="M16" s="17">
        <v>0</v>
      </c>
      <c r="N16" s="15">
        <v>0</v>
      </c>
      <c r="O16" s="15">
        <v>0</v>
      </c>
      <c r="P16" s="18">
        <v>0</v>
      </c>
      <c r="Q16" s="258">
        <v>0.21</v>
      </c>
      <c r="R16" s="15">
        <v>0</v>
      </c>
      <c r="S16" s="15">
        <v>0</v>
      </c>
      <c r="T16" s="15">
        <v>0.02</v>
      </c>
      <c r="U16" s="15">
        <v>0.2</v>
      </c>
      <c r="V16" s="15">
        <v>0</v>
      </c>
      <c r="W16" s="15">
        <v>0</v>
      </c>
      <c r="X16" s="44">
        <v>0</v>
      </c>
    </row>
    <row r="17" spans="1:24" ht="34.5" customHeight="1" x14ac:dyDescent="0.25">
      <c r="A17" s="111"/>
      <c r="B17" s="245"/>
      <c r="C17" s="576">
        <v>119</v>
      </c>
      <c r="D17" s="155" t="s">
        <v>14</v>
      </c>
      <c r="E17" s="194" t="s">
        <v>55</v>
      </c>
      <c r="F17" s="199">
        <v>20</v>
      </c>
      <c r="G17" s="132"/>
      <c r="H17" s="258">
        <v>1.52</v>
      </c>
      <c r="I17" s="15">
        <v>0.16</v>
      </c>
      <c r="J17" s="42">
        <v>9.84</v>
      </c>
      <c r="K17" s="272">
        <v>47</v>
      </c>
      <c r="L17" s="258">
        <v>0.02</v>
      </c>
      <c r="M17" s="15">
        <v>0.01</v>
      </c>
      <c r="N17" s="15">
        <v>0</v>
      </c>
      <c r="O17" s="15">
        <v>0</v>
      </c>
      <c r="P17" s="42">
        <v>0</v>
      </c>
      <c r="Q17" s="258">
        <v>4</v>
      </c>
      <c r="R17" s="15">
        <v>13</v>
      </c>
      <c r="S17" s="15">
        <v>2.8</v>
      </c>
      <c r="T17" s="15">
        <v>0.22</v>
      </c>
      <c r="U17" s="15">
        <v>18.600000000000001</v>
      </c>
      <c r="V17" s="15">
        <v>1E-3</v>
      </c>
      <c r="W17" s="15">
        <v>1E-3</v>
      </c>
      <c r="X17" s="42">
        <v>2.9</v>
      </c>
    </row>
    <row r="18" spans="1:24" ht="34.5" customHeight="1" x14ac:dyDescent="0.25">
      <c r="A18" s="111"/>
      <c r="B18" s="245"/>
      <c r="C18" s="152">
        <v>120</v>
      </c>
      <c r="D18" s="155" t="s">
        <v>15</v>
      </c>
      <c r="E18" s="194" t="s">
        <v>47</v>
      </c>
      <c r="F18" s="138">
        <v>20</v>
      </c>
      <c r="G18" s="194"/>
      <c r="H18" s="258">
        <v>1.32</v>
      </c>
      <c r="I18" s="15">
        <v>0.24</v>
      </c>
      <c r="J18" s="42">
        <v>8.0399999999999991</v>
      </c>
      <c r="K18" s="204">
        <v>39.6</v>
      </c>
      <c r="L18" s="19">
        <v>0.03</v>
      </c>
      <c r="M18" s="19">
        <v>0.02</v>
      </c>
      <c r="N18" s="20">
        <v>0</v>
      </c>
      <c r="O18" s="20">
        <v>0</v>
      </c>
      <c r="P18" s="47">
        <v>0</v>
      </c>
      <c r="Q18" s="291">
        <v>5.8</v>
      </c>
      <c r="R18" s="20">
        <v>30</v>
      </c>
      <c r="S18" s="20">
        <v>9.4</v>
      </c>
      <c r="T18" s="20">
        <v>0.78</v>
      </c>
      <c r="U18" s="20">
        <v>47</v>
      </c>
      <c r="V18" s="20">
        <v>1E-3</v>
      </c>
      <c r="W18" s="20">
        <v>1E-3</v>
      </c>
      <c r="X18" s="47">
        <v>0</v>
      </c>
    </row>
    <row r="19" spans="1:24" ht="34.5" customHeight="1" x14ac:dyDescent="0.25">
      <c r="A19" s="111"/>
      <c r="B19" s="245"/>
      <c r="C19" s="152"/>
      <c r="D19" s="155"/>
      <c r="E19" s="770" t="s">
        <v>20</v>
      </c>
      <c r="F19" s="333">
        <f>SUM(F13:F18)</f>
        <v>920</v>
      </c>
      <c r="G19" s="194"/>
      <c r="H19" s="258">
        <f t="shared" ref="H19:X19" si="1">SUM(H13:H18)</f>
        <v>41.370000000000005</v>
      </c>
      <c r="I19" s="15">
        <f t="shared" si="1"/>
        <v>45.76</v>
      </c>
      <c r="J19" s="42">
        <f t="shared" si="1"/>
        <v>101.44999999999999</v>
      </c>
      <c r="K19" s="380">
        <f t="shared" si="1"/>
        <v>986.16</v>
      </c>
      <c r="L19" s="17">
        <f t="shared" si="1"/>
        <v>0.31000000000000005</v>
      </c>
      <c r="M19" s="15">
        <f t="shared" si="1"/>
        <v>0.46</v>
      </c>
      <c r="N19" s="15">
        <f t="shared" si="1"/>
        <v>17.819999999999997</v>
      </c>
      <c r="O19" s="15">
        <f t="shared" si="1"/>
        <v>340</v>
      </c>
      <c r="P19" s="42">
        <f t="shared" si="1"/>
        <v>0</v>
      </c>
      <c r="Q19" s="258">
        <f t="shared" si="1"/>
        <v>104.5</v>
      </c>
      <c r="R19" s="15">
        <f t="shared" si="1"/>
        <v>493.46999999999997</v>
      </c>
      <c r="S19" s="15">
        <f t="shared" si="1"/>
        <v>115.32000000000001</v>
      </c>
      <c r="T19" s="15">
        <f t="shared" si="1"/>
        <v>10.039999999999999</v>
      </c>
      <c r="U19" s="15">
        <f t="shared" si="1"/>
        <v>1409.12</v>
      </c>
      <c r="V19" s="15">
        <f t="shared" si="1"/>
        <v>1.9300000000000001E-2</v>
      </c>
      <c r="W19" s="15">
        <f t="shared" si="1"/>
        <v>1.1450000000000002E-2</v>
      </c>
      <c r="X19" s="42">
        <f t="shared" si="1"/>
        <v>3.06</v>
      </c>
    </row>
    <row r="20" spans="1:24" ht="34.5" customHeight="1" thickBot="1" x14ac:dyDescent="0.3">
      <c r="A20" s="277"/>
      <c r="B20" s="839"/>
      <c r="C20" s="838"/>
      <c r="D20" s="716"/>
      <c r="E20" s="734" t="s">
        <v>21</v>
      </c>
      <c r="F20" s="716"/>
      <c r="G20" s="715"/>
      <c r="H20" s="771"/>
      <c r="I20" s="772"/>
      <c r="J20" s="773"/>
      <c r="K20" s="330">
        <f>K19/27.2</f>
        <v>36.255882352941178</v>
      </c>
      <c r="L20" s="720"/>
      <c r="M20" s="720"/>
      <c r="N20" s="718"/>
      <c r="O20" s="718"/>
      <c r="P20" s="719"/>
      <c r="Q20" s="717"/>
      <c r="R20" s="718"/>
      <c r="S20" s="718"/>
      <c r="T20" s="718"/>
      <c r="U20" s="718"/>
      <c r="V20" s="718"/>
      <c r="W20" s="718"/>
      <c r="X20" s="719"/>
    </row>
    <row r="21" spans="1:24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</sheetData>
  <mergeCells count="2">
    <mergeCell ref="L4:P4"/>
    <mergeCell ref="Q4:X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zoomScale="80" zoomScaleNormal="80" workbookViewId="0">
      <selection activeCell="E28" sqref="E28"/>
    </sheetView>
  </sheetViews>
  <sheetFormatPr defaultRowHeight="15" x14ac:dyDescent="0.25"/>
  <cols>
    <col min="1" max="1" width="20.140625" customWidth="1"/>
    <col min="2" max="2" width="13.140625" style="5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123">
        <v>10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735"/>
      <c r="B4" s="121"/>
      <c r="C4" s="651" t="s">
        <v>39</v>
      </c>
      <c r="D4" s="268"/>
      <c r="E4" s="670"/>
      <c r="F4" s="765"/>
      <c r="G4" s="767"/>
      <c r="H4" s="853" t="s">
        <v>22</v>
      </c>
      <c r="I4" s="854"/>
      <c r="J4" s="855"/>
      <c r="K4" s="692" t="s">
        <v>23</v>
      </c>
      <c r="L4" s="1047" t="s">
        <v>24</v>
      </c>
      <c r="M4" s="1048"/>
      <c r="N4" s="1049"/>
      <c r="O4" s="1049"/>
      <c r="P4" s="1050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28.5" customHeight="1" thickBot="1" x14ac:dyDescent="0.3">
      <c r="A5" s="736" t="s">
        <v>0</v>
      </c>
      <c r="B5" s="122"/>
      <c r="C5" s="103" t="s">
        <v>40</v>
      </c>
      <c r="D5" s="673" t="s">
        <v>41</v>
      </c>
      <c r="E5" s="108" t="s">
        <v>38</v>
      </c>
      <c r="F5" s="103" t="s">
        <v>26</v>
      </c>
      <c r="G5" s="108" t="s">
        <v>37</v>
      </c>
      <c r="H5" s="130" t="s">
        <v>27</v>
      </c>
      <c r="I5" s="522" t="s">
        <v>28</v>
      </c>
      <c r="J5" s="103" t="s">
        <v>29</v>
      </c>
      <c r="K5" s="693" t="s">
        <v>30</v>
      </c>
      <c r="L5" s="389" t="s">
        <v>31</v>
      </c>
      <c r="M5" s="389" t="s">
        <v>119</v>
      </c>
      <c r="N5" s="389" t="s">
        <v>32</v>
      </c>
      <c r="O5" s="521" t="s">
        <v>120</v>
      </c>
      <c r="P5" s="389" t="s">
        <v>121</v>
      </c>
      <c r="Q5" s="389" t="s">
        <v>33</v>
      </c>
      <c r="R5" s="389" t="s">
        <v>34</v>
      </c>
      <c r="S5" s="389" t="s">
        <v>35</v>
      </c>
      <c r="T5" s="389" t="s">
        <v>36</v>
      </c>
      <c r="U5" s="389" t="s">
        <v>122</v>
      </c>
      <c r="V5" s="389" t="s">
        <v>123</v>
      </c>
      <c r="W5" s="389" t="s">
        <v>124</v>
      </c>
      <c r="X5" s="522" t="s">
        <v>125</v>
      </c>
    </row>
    <row r="6" spans="1:24" s="16" customFormat="1" ht="26.45" customHeight="1" x14ac:dyDescent="0.25">
      <c r="A6" s="737" t="s">
        <v>6</v>
      </c>
      <c r="B6" s="124"/>
      <c r="C6" s="132">
        <v>25</v>
      </c>
      <c r="D6" s="676" t="s">
        <v>8</v>
      </c>
      <c r="E6" s="678" t="s">
        <v>50</v>
      </c>
      <c r="F6" s="143">
        <v>150</v>
      </c>
      <c r="G6" s="682"/>
      <c r="H6" s="281">
        <v>0.6</v>
      </c>
      <c r="I6" s="40">
        <v>0.45</v>
      </c>
      <c r="J6" s="41">
        <v>15.45</v>
      </c>
      <c r="K6" s="358">
        <v>70.5</v>
      </c>
      <c r="L6" s="274">
        <v>0.05</v>
      </c>
      <c r="M6" s="48">
        <v>0.03</v>
      </c>
      <c r="N6" s="38">
        <v>15</v>
      </c>
      <c r="O6" s="38">
        <v>0</v>
      </c>
      <c r="P6" s="235">
        <v>0</v>
      </c>
      <c r="Q6" s="274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0</v>
      </c>
      <c r="X6" s="235">
        <v>0.01</v>
      </c>
    </row>
    <row r="7" spans="1:24" s="37" customFormat="1" ht="26.25" customHeight="1" x14ac:dyDescent="0.25">
      <c r="A7" s="738"/>
      <c r="B7" s="125"/>
      <c r="C7" s="105">
        <v>67</v>
      </c>
      <c r="D7" s="156" t="s">
        <v>62</v>
      </c>
      <c r="E7" s="224" t="s">
        <v>165</v>
      </c>
      <c r="F7" s="139">
        <v>200</v>
      </c>
      <c r="G7" s="458"/>
      <c r="H7" s="291">
        <v>25.15</v>
      </c>
      <c r="I7" s="20">
        <v>26.96</v>
      </c>
      <c r="J7" s="47">
        <v>3.72</v>
      </c>
      <c r="K7" s="206">
        <v>360.42</v>
      </c>
      <c r="L7" s="291">
        <v>0.1</v>
      </c>
      <c r="M7" s="19">
        <v>0.69</v>
      </c>
      <c r="N7" s="20">
        <v>0.37</v>
      </c>
      <c r="O7" s="20">
        <v>310</v>
      </c>
      <c r="P7" s="47">
        <v>3.83</v>
      </c>
      <c r="Q7" s="291">
        <v>299.25</v>
      </c>
      <c r="R7" s="20">
        <v>403.42</v>
      </c>
      <c r="S7" s="20">
        <v>30.23</v>
      </c>
      <c r="T7" s="20">
        <v>3.73</v>
      </c>
      <c r="U7" s="20">
        <v>274.95</v>
      </c>
      <c r="V7" s="20">
        <v>5.0000000000000001E-3</v>
      </c>
      <c r="W7" s="20">
        <v>4.3999999999999997E-2</v>
      </c>
      <c r="X7" s="47">
        <v>0.01</v>
      </c>
    </row>
    <row r="8" spans="1:24" s="37" customFormat="1" ht="30" customHeight="1" x14ac:dyDescent="0.25">
      <c r="A8" s="738"/>
      <c r="B8" s="125"/>
      <c r="C8" s="132">
        <v>115</v>
      </c>
      <c r="D8" s="155" t="s">
        <v>46</v>
      </c>
      <c r="E8" s="194" t="s">
        <v>45</v>
      </c>
      <c r="F8" s="285">
        <v>200</v>
      </c>
      <c r="G8" s="180"/>
      <c r="H8" s="291">
        <v>6.64</v>
      </c>
      <c r="I8" s="20">
        <v>5.15</v>
      </c>
      <c r="J8" s="47">
        <v>16.809999999999999</v>
      </c>
      <c r="K8" s="206">
        <v>141.19</v>
      </c>
      <c r="L8" s="291">
        <v>0.06</v>
      </c>
      <c r="M8" s="19">
        <v>0.26</v>
      </c>
      <c r="N8" s="20">
        <v>1.0900000000000001</v>
      </c>
      <c r="O8" s="20">
        <v>30</v>
      </c>
      <c r="P8" s="47">
        <v>0.1</v>
      </c>
      <c r="Q8" s="291">
        <v>226.48</v>
      </c>
      <c r="R8" s="20">
        <v>187.22</v>
      </c>
      <c r="S8" s="20">
        <v>40.369999999999997</v>
      </c>
      <c r="T8" s="20">
        <v>0.97</v>
      </c>
      <c r="U8" s="20">
        <v>304.77999999999997</v>
      </c>
      <c r="V8" s="20">
        <v>1.7000000000000001E-2</v>
      </c>
      <c r="W8" s="20">
        <v>4.0000000000000001E-3</v>
      </c>
      <c r="X8" s="222">
        <v>0.05</v>
      </c>
    </row>
    <row r="9" spans="1:24" s="37" customFormat="1" ht="27" customHeight="1" x14ac:dyDescent="0.25">
      <c r="A9" s="738"/>
      <c r="B9" s="125"/>
      <c r="C9" s="104">
        <v>121</v>
      </c>
      <c r="D9" s="231" t="s">
        <v>14</v>
      </c>
      <c r="E9" s="186" t="s">
        <v>51</v>
      </c>
      <c r="F9" s="199">
        <v>30</v>
      </c>
      <c r="G9" s="180"/>
      <c r="H9" s="258">
        <v>2.25</v>
      </c>
      <c r="I9" s="15">
        <v>0.87</v>
      </c>
      <c r="J9" s="42">
        <v>14.94</v>
      </c>
      <c r="K9" s="203">
        <v>78.599999999999994</v>
      </c>
      <c r="L9" s="258">
        <v>0.03</v>
      </c>
      <c r="M9" s="17">
        <v>0.01</v>
      </c>
      <c r="N9" s="15">
        <v>0</v>
      </c>
      <c r="O9" s="15">
        <v>0</v>
      </c>
      <c r="P9" s="42">
        <v>0</v>
      </c>
      <c r="Q9" s="258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s="37" customFormat="1" ht="23.25" customHeight="1" x14ac:dyDescent="0.25">
      <c r="A10" s="738"/>
      <c r="B10" s="125"/>
      <c r="C10" s="105"/>
      <c r="D10" s="156"/>
      <c r="E10" s="316" t="s">
        <v>20</v>
      </c>
      <c r="F10" s="284">
        <f>SUM(F6:F9)</f>
        <v>580</v>
      </c>
      <c r="G10" s="179"/>
      <c r="H10" s="215">
        <f t="shared" ref="H10:X10" si="0">SUM(H6:H9)</f>
        <v>34.64</v>
      </c>
      <c r="I10" s="35">
        <f t="shared" si="0"/>
        <v>33.43</v>
      </c>
      <c r="J10" s="72">
        <f t="shared" si="0"/>
        <v>50.919999999999995</v>
      </c>
      <c r="K10" s="427">
        <f t="shared" si="0"/>
        <v>650.71</v>
      </c>
      <c r="L10" s="215">
        <f t="shared" si="0"/>
        <v>0.24000000000000002</v>
      </c>
      <c r="M10" s="35">
        <f t="shared" si="0"/>
        <v>0.99</v>
      </c>
      <c r="N10" s="35">
        <f t="shared" si="0"/>
        <v>16.46</v>
      </c>
      <c r="O10" s="35">
        <f t="shared" si="0"/>
        <v>340</v>
      </c>
      <c r="P10" s="72">
        <f t="shared" si="0"/>
        <v>3.93</v>
      </c>
      <c r="Q10" s="215">
        <f t="shared" si="0"/>
        <v>555.43000000000006</v>
      </c>
      <c r="R10" s="35">
        <f t="shared" si="0"/>
        <v>626.64</v>
      </c>
      <c r="S10" s="35">
        <f t="shared" si="0"/>
        <v>88</v>
      </c>
      <c r="T10" s="35">
        <f t="shared" si="0"/>
        <v>8.36</v>
      </c>
      <c r="U10" s="35">
        <f t="shared" si="0"/>
        <v>1024.33</v>
      </c>
      <c r="V10" s="35">
        <f t="shared" si="0"/>
        <v>2.5000000000000001E-2</v>
      </c>
      <c r="W10" s="35">
        <f t="shared" si="0"/>
        <v>4.8000000000000001E-2</v>
      </c>
      <c r="X10" s="72">
        <f t="shared" si="0"/>
        <v>7.0000000000000007E-2</v>
      </c>
    </row>
    <row r="11" spans="1:24" s="37" customFormat="1" ht="23.25" customHeight="1" thickBot="1" x14ac:dyDescent="0.3">
      <c r="A11" s="738"/>
      <c r="B11" s="125"/>
      <c r="C11" s="275"/>
      <c r="D11" s="425"/>
      <c r="E11" s="739" t="s">
        <v>21</v>
      </c>
      <c r="F11" s="144"/>
      <c r="G11" s="211"/>
      <c r="H11" s="216"/>
      <c r="I11" s="98"/>
      <c r="J11" s="100"/>
      <c r="K11" s="209">
        <f>K10/27.2</f>
        <v>23.923161764705885</v>
      </c>
      <c r="L11" s="216"/>
      <c r="M11" s="99"/>
      <c r="N11" s="98"/>
      <c r="O11" s="98"/>
      <c r="P11" s="100"/>
      <c r="Q11" s="216"/>
      <c r="R11" s="98"/>
      <c r="S11" s="98"/>
      <c r="T11" s="98"/>
      <c r="U11" s="98"/>
      <c r="V11" s="98"/>
      <c r="W11" s="98"/>
      <c r="X11" s="100"/>
    </row>
    <row r="12" spans="1:24" s="16" customFormat="1" ht="33.75" customHeight="1" x14ac:dyDescent="0.25">
      <c r="A12" s="740" t="s">
        <v>7</v>
      </c>
      <c r="B12" s="430"/>
      <c r="C12" s="143">
        <v>24</v>
      </c>
      <c r="D12" s="741" t="s">
        <v>19</v>
      </c>
      <c r="E12" s="676" t="s">
        <v>117</v>
      </c>
      <c r="F12" s="319">
        <v>150</v>
      </c>
      <c r="G12" s="682"/>
      <c r="H12" s="281">
        <v>0.6</v>
      </c>
      <c r="I12" s="40">
        <v>0.6</v>
      </c>
      <c r="J12" s="41">
        <v>14.7</v>
      </c>
      <c r="K12" s="337">
        <v>70.5</v>
      </c>
      <c r="L12" s="281">
        <v>0.05</v>
      </c>
      <c r="M12" s="40">
        <v>0.03</v>
      </c>
      <c r="N12" s="40">
        <v>15</v>
      </c>
      <c r="O12" s="40">
        <v>0</v>
      </c>
      <c r="P12" s="43">
        <v>0</v>
      </c>
      <c r="Q12" s="281">
        <v>24</v>
      </c>
      <c r="R12" s="40">
        <v>16.5</v>
      </c>
      <c r="S12" s="40">
        <v>13.5</v>
      </c>
      <c r="T12" s="40">
        <v>3.3</v>
      </c>
      <c r="U12" s="40">
        <v>417</v>
      </c>
      <c r="V12" s="40">
        <v>3.0000000000000001E-3</v>
      </c>
      <c r="W12" s="40">
        <v>0</v>
      </c>
      <c r="X12" s="41">
        <v>0.01</v>
      </c>
    </row>
    <row r="13" spans="1:24" s="16" customFormat="1" ht="33.75" customHeight="1" x14ac:dyDescent="0.25">
      <c r="A13" s="742"/>
      <c r="B13" s="581"/>
      <c r="C13" s="140">
        <v>31</v>
      </c>
      <c r="D13" s="743" t="s">
        <v>9</v>
      </c>
      <c r="E13" s="658" t="s">
        <v>78</v>
      </c>
      <c r="F13" s="730">
        <v>250</v>
      </c>
      <c r="G13" s="178"/>
      <c r="H13" s="259">
        <v>7.09</v>
      </c>
      <c r="I13" s="13">
        <v>10.119999999999999</v>
      </c>
      <c r="J13" s="44">
        <v>11.27</v>
      </c>
      <c r="K13" s="106">
        <v>165.55</v>
      </c>
      <c r="L13" s="259">
        <v>0.05</v>
      </c>
      <c r="M13" s="13">
        <v>0.08</v>
      </c>
      <c r="N13" s="13">
        <v>6.42</v>
      </c>
      <c r="O13" s="13">
        <v>160</v>
      </c>
      <c r="P13" s="23">
        <v>7.0000000000000007E-2</v>
      </c>
      <c r="Q13" s="259">
        <v>40.53</v>
      </c>
      <c r="R13" s="13">
        <v>94.83</v>
      </c>
      <c r="S13" s="13">
        <v>24.93</v>
      </c>
      <c r="T13" s="13">
        <v>1.6</v>
      </c>
      <c r="U13" s="13">
        <v>337.03</v>
      </c>
      <c r="V13" s="13">
        <v>7.0000000000000001E-3</v>
      </c>
      <c r="W13" s="13">
        <v>1E-3</v>
      </c>
      <c r="X13" s="72">
        <v>0.04</v>
      </c>
    </row>
    <row r="14" spans="1:24" s="16" customFormat="1" ht="33.75" customHeight="1" x14ac:dyDescent="0.25">
      <c r="A14" s="744"/>
      <c r="B14" s="431"/>
      <c r="C14" s="139">
        <v>78</v>
      </c>
      <c r="D14" s="224" t="s">
        <v>10</v>
      </c>
      <c r="E14" s="397" t="s">
        <v>201</v>
      </c>
      <c r="F14" s="467">
        <v>100</v>
      </c>
      <c r="G14" s="647"/>
      <c r="H14" s="291">
        <v>16.440000000000001</v>
      </c>
      <c r="I14" s="20">
        <v>14.47</v>
      </c>
      <c r="J14" s="47">
        <v>13.53</v>
      </c>
      <c r="K14" s="290">
        <v>251.51</v>
      </c>
      <c r="L14" s="267">
        <v>0.11</v>
      </c>
      <c r="M14" s="84">
        <v>0.13</v>
      </c>
      <c r="N14" s="84">
        <v>1.5</v>
      </c>
      <c r="O14" s="84">
        <v>160</v>
      </c>
      <c r="P14" s="85">
        <v>0.3</v>
      </c>
      <c r="Q14" s="267">
        <v>64.92</v>
      </c>
      <c r="R14" s="84">
        <v>215.74</v>
      </c>
      <c r="S14" s="84">
        <v>55.84</v>
      </c>
      <c r="T14" s="84">
        <v>1.28</v>
      </c>
      <c r="U14" s="84">
        <v>390.86</v>
      </c>
      <c r="V14" s="84">
        <v>0.12</v>
      </c>
      <c r="W14" s="84">
        <v>1.4999999999999999E-2</v>
      </c>
      <c r="X14" s="222">
        <v>0.56000000000000005</v>
      </c>
    </row>
    <row r="15" spans="1:24" s="16" customFormat="1" ht="39" customHeight="1" x14ac:dyDescent="0.25">
      <c r="A15" s="744"/>
      <c r="B15" s="431"/>
      <c r="C15" s="139">
        <v>312</v>
      </c>
      <c r="D15" s="278" t="s">
        <v>64</v>
      </c>
      <c r="E15" s="397" t="s">
        <v>168</v>
      </c>
      <c r="F15" s="105">
        <v>180</v>
      </c>
      <c r="G15" s="179"/>
      <c r="H15" s="267">
        <v>4.33</v>
      </c>
      <c r="I15" s="84">
        <v>8.76</v>
      </c>
      <c r="J15" s="222">
        <v>19.32</v>
      </c>
      <c r="K15" s="411">
        <v>175.39</v>
      </c>
      <c r="L15" s="259">
        <v>0.13</v>
      </c>
      <c r="M15" s="13">
        <v>0.15</v>
      </c>
      <c r="N15" s="13">
        <v>29.73</v>
      </c>
      <c r="O15" s="13">
        <v>150</v>
      </c>
      <c r="P15" s="23">
        <v>0.09</v>
      </c>
      <c r="Q15" s="259">
        <v>67.75</v>
      </c>
      <c r="R15" s="13">
        <v>108.66</v>
      </c>
      <c r="S15" s="13">
        <v>36.56</v>
      </c>
      <c r="T15" s="13">
        <v>1.37</v>
      </c>
      <c r="U15" s="13">
        <v>510.86</v>
      </c>
      <c r="V15" s="13">
        <v>6.4799999999999996E-3</v>
      </c>
      <c r="W15" s="13">
        <v>8.3000000000000001E-4</v>
      </c>
      <c r="X15" s="72">
        <v>0.03</v>
      </c>
    </row>
    <row r="16" spans="1:24" s="16" customFormat="1" ht="27.75" customHeight="1" x14ac:dyDescent="0.25">
      <c r="A16" s="744"/>
      <c r="B16" s="431"/>
      <c r="C16" s="138">
        <v>114</v>
      </c>
      <c r="D16" s="194" t="s">
        <v>46</v>
      </c>
      <c r="E16" s="231" t="s">
        <v>52</v>
      </c>
      <c r="F16" s="732">
        <v>200</v>
      </c>
      <c r="G16" s="180"/>
      <c r="H16" s="258">
        <v>0</v>
      </c>
      <c r="I16" s="15">
        <v>0</v>
      </c>
      <c r="J16" s="42">
        <v>7.27</v>
      </c>
      <c r="K16" s="272">
        <v>28.73</v>
      </c>
      <c r="L16" s="258">
        <v>0</v>
      </c>
      <c r="M16" s="15">
        <v>0</v>
      </c>
      <c r="N16" s="15">
        <v>0</v>
      </c>
      <c r="O16" s="15">
        <v>0</v>
      </c>
      <c r="P16" s="18">
        <v>0</v>
      </c>
      <c r="Q16" s="258">
        <v>0.26</v>
      </c>
      <c r="R16" s="15">
        <v>0.03</v>
      </c>
      <c r="S16" s="15">
        <v>0.03</v>
      </c>
      <c r="T16" s="15">
        <v>0.02</v>
      </c>
      <c r="U16" s="15">
        <v>0.28999999999999998</v>
      </c>
      <c r="V16" s="15">
        <v>0</v>
      </c>
      <c r="W16" s="15">
        <v>0</v>
      </c>
      <c r="X16" s="42">
        <v>0</v>
      </c>
    </row>
    <row r="17" spans="1:24" s="16" customFormat="1" ht="33.75" customHeight="1" x14ac:dyDescent="0.25">
      <c r="A17" s="744"/>
      <c r="B17" s="431"/>
      <c r="C17" s="225">
        <v>119</v>
      </c>
      <c r="D17" s="278" t="s">
        <v>14</v>
      </c>
      <c r="E17" s="156" t="s">
        <v>55</v>
      </c>
      <c r="F17" s="105">
        <v>45</v>
      </c>
      <c r="G17" s="179"/>
      <c r="H17" s="291">
        <v>3.42</v>
      </c>
      <c r="I17" s="20">
        <v>0.36</v>
      </c>
      <c r="J17" s="47">
        <v>22.14</v>
      </c>
      <c r="K17" s="290">
        <v>105.75</v>
      </c>
      <c r="L17" s="258">
        <v>0.05</v>
      </c>
      <c r="M17" s="15">
        <v>0.01</v>
      </c>
      <c r="N17" s="15">
        <v>0</v>
      </c>
      <c r="O17" s="15">
        <v>0</v>
      </c>
      <c r="P17" s="18">
        <v>0</v>
      </c>
      <c r="Q17" s="258">
        <v>9</v>
      </c>
      <c r="R17" s="15">
        <v>29.25</v>
      </c>
      <c r="S17" s="15">
        <v>6.3</v>
      </c>
      <c r="T17" s="15">
        <v>0.5</v>
      </c>
      <c r="U17" s="15">
        <v>41.85</v>
      </c>
      <c r="V17" s="15">
        <v>1E-3</v>
      </c>
      <c r="W17" s="15">
        <v>3.0000000000000001E-3</v>
      </c>
      <c r="X17" s="44">
        <v>6.53</v>
      </c>
    </row>
    <row r="18" spans="1:24" s="16" customFormat="1" ht="33.75" customHeight="1" x14ac:dyDescent="0.25">
      <c r="A18" s="744"/>
      <c r="B18" s="431"/>
      <c r="C18" s="139">
        <v>120</v>
      </c>
      <c r="D18" s="278" t="s">
        <v>15</v>
      </c>
      <c r="E18" s="156" t="s">
        <v>47</v>
      </c>
      <c r="F18" s="105">
        <v>25</v>
      </c>
      <c r="G18" s="179"/>
      <c r="H18" s="291">
        <v>1.65</v>
      </c>
      <c r="I18" s="20">
        <v>0.3</v>
      </c>
      <c r="J18" s="47">
        <v>10.050000000000001</v>
      </c>
      <c r="K18" s="290">
        <v>49.5</v>
      </c>
      <c r="L18" s="258">
        <v>0.04</v>
      </c>
      <c r="M18" s="15">
        <v>0.02</v>
      </c>
      <c r="N18" s="15">
        <v>0</v>
      </c>
      <c r="O18" s="15">
        <v>0</v>
      </c>
      <c r="P18" s="18">
        <v>0</v>
      </c>
      <c r="Q18" s="258">
        <v>7.25</v>
      </c>
      <c r="R18" s="15">
        <v>37.5</v>
      </c>
      <c r="S18" s="15">
        <v>11.75</v>
      </c>
      <c r="T18" s="15">
        <v>0.98</v>
      </c>
      <c r="U18" s="15">
        <v>58.75</v>
      </c>
      <c r="V18" s="15">
        <v>1E-3</v>
      </c>
      <c r="W18" s="15">
        <v>1E-3</v>
      </c>
      <c r="X18" s="42">
        <v>0</v>
      </c>
    </row>
    <row r="19" spans="1:24" s="16" customFormat="1" ht="33.75" customHeight="1" x14ac:dyDescent="0.25">
      <c r="A19" s="744"/>
      <c r="B19" s="431"/>
      <c r="C19" s="398"/>
      <c r="D19" s="745"/>
      <c r="E19" s="325" t="s">
        <v>20</v>
      </c>
      <c r="F19" s="407">
        <f>SUM(F12:F18)</f>
        <v>950</v>
      </c>
      <c r="G19" s="286"/>
      <c r="H19" s="215">
        <f t="shared" ref="H19:X19" si="1">SUM(H12:H18)</f>
        <v>33.53</v>
      </c>
      <c r="I19" s="35">
        <f t="shared" si="1"/>
        <v>34.609999999999992</v>
      </c>
      <c r="J19" s="72">
        <f t="shared" si="1"/>
        <v>98.28</v>
      </c>
      <c r="K19" s="407">
        <f t="shared" si="1"/>
        <v>846.93000000000006</v>
      </c>
      <c r="L19" s="215">
        <f t="shared" si="1"/>
        <v>0.43</v>
      </c>
      <c r="M19" s="35">
        <f t="shared" si="1"/>
        <v>0.42000000000000004</v>
      </c>
      <c r="N19" s="35">
        <f t="shared" si="1"/>
        <v>52.650000000000006</v>
      </c>
      <c r="O19" s="35">
        <f t="shared" si="1"/>
        <v>470</v>
      </c>
      <c r="P19" s="282">
        <f t="shared" si="1"/>
        <v>0.45999999999999996</v>
      </c>
      <c r="Q19" s="215">
        <f t="shared" si="1"/>
        <v>213.70999999999998</v>
      </c>
      <c r="R19" s="35">
        <f t="shared" si="1"/>
        <v>502.51</v>
      </c>
      <c r="S19" s="35">
        <f t="shared" si="1"/>
        <v>148.91000000000003</v>
      </c>
      <c r="T19" s="35">
        <f t="shared" si="1"/>
        <v>9.0500000000000007</v>
      </c>
      <c r="U19" s="35">
        <f t="shared" si="1"/>
        <v>1756.6399999999999</v>
      </c>
      <c r="V19" s="35">
        <f t="shared" si="1"/>
        <v>0.13847999999999999</v>
      </c>
      <c r="W19" s="35">
        <f t="shared" si="1"/>
        <v>2.0830000000000001E-2</v>
      </c>
      <c r="X19" s="72">
        <f t="shared" si="1"/>
        <v>7.17</v>
      </c>
    </row>
    <row r="20" spans="1:24" s="16" customFormat="1" ht="33.75" customHeight="1" thickBot="1" x14ac:dyDescent="0.3">
      <c r="A20" s="119"/>
      <c r="B20" s="582"/>
      <c r="C20" s="145"/>
      <c r="D20" s="583"/>
      <c r="E20" s="376" t="s">
        <v>21</v>
      </c>
      <c r="F20" s="220"/>
      <c r="G20" s="211"/>
      <c r="H20" s="217"/>
      <c r="I20" s="52"/>
      <c r="J20" s="120"/>
      <c r="K20" s="436">
        <f>K19/27.2</f>
        <v>31.13713235294118</v>
      </c>
      <c r="L20" s="217"/>
      <c r="M20" s="52"/>
      <c r="N20" s="52"/>
      <c r="O20" s="52"/>
      <c r="P20" s="131"/>
      <c r="Q20" s="217"/>
      <c r="R20" s="52"/>
      <c r="S20" s="52"/>
      <c r="T20" s="52"/>
      <c r="U20" s="52"/>
      <c r="V20" s="52"/>
      <c r="W20" s="52"/>
      <c r="X20" s="120"/>
    </row>
    <row r="21" spans="1:24" x14ac:dyDescent="0.25">
      <c r="A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 x14ac:dyDescent="0.25">
      <c r="A22" s="414"/>
      <c r="B22" s="297"/>
      <c r="C22" s="294"/>
      <c r="D22" s="227"/>
      <c r="E22" s="25"/>
      <c r="F22" s="26"/>
      <c r="G22" s="11"/>
      <c r="H22" s="9"/>
      <c r="I22" s="11"/>
      <c r="J22" s="11"/>
    </row>
    <row r="23" spans="1:24" ht="18.75" x14ac:dyDescent="0.25">
      <c r="A23" s="414"/>
      <c r="B23" s="297"/>
      <c r="C23" s="294"/>
      <c r="D23" s="294"/>
      <c r="E23" s="25"/>
      <c r="F23" s="26"/>
      <c r="G23" s="11"/>
      <c r="H23" s="11"/>
      <c r="I23" s="11"/>
      <c r="J23" s="11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80" zoomScaleNormal="80" workbookViewId="0">
      <selection activeCell="H7" sqref="H7"/>
    </sheetView>
  </sheetViews>
  <sheetFormatPr defaultRowHeight="15" x14ac:dyDescent="0.25"/>
  <cols>
    <col min="1" max="1" width="16.85546875" customWidth="1"/>
    <col min="2" max="2" width="16.85546875" style="850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1" max="21" width="9.140625" customWidth="1"/>
    <col min="22" max="22" width="15.28515625" customWidth="1"/>
    <col min="23" max="23" width="12.42578125" customWidth="1"/>
  </cols>
  <sheetData>
    <row r="2" spans="1:24" ht="23.25" x14ac:dyDescent="0.35">
      <c r="A2" s="6" t="s">
        <v>1</v>
      </c>
      <c r="B2" s="849"/>
      <c r="C2" s="7"/>
      <c r="D2" s="6" t="s">
        <v>3</v>
      </c>
      <c r="E2" s="6"/>
      <c r="F2" s="8" t="s">
        <v>2</v>
      </c>
      <c r="G2" s="123">
        <v>11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86"/>
      <c r="B4" s="881"/>
      <c r="C4" s="832" t="s">
        <v>39</v>
      </c>
      <c r="D4" s="268"/>
      <c r="E4" s="833"/>
      <c r="F4" s="835"/>
      <c r="G4" s="832"/>
      <c r="H4" s="853" t="s">
        <v>22</v>
      </c>
      <c r="I4" s="854"/>
      <c r="J4" s="855"/>
      <c r="K4" s="671" t="s">
        <v>23</v>
      </c>
      <c r="L4" s="1047" t="s">
        <v>24</v>
      </c>
      <c r="M4" s="1048"/>
      <c r="N4" s="1049"/>
      <c r="O4" s="1049"/>
      <c r="P4" s="1050"/>
      <c r="Q4" s="1056" t="s">
        <v>25</v>
      </c>
      <c r="R4" s="1057"/>
      <c r="S4" s="1057"/>
      <c r="T4" s="1057"/>
      <c r="U4" s="1057"/>
      <c r="V4" s="1057"/>
      <c r="W4" s="1057"/>
      <c r="X4" s="1060"/>
    </row>
    <row r="5" spans="1:24" s="16" customFormat="1" ht="28.5" customHeight="1" thickBot="1" x14ac:dyDescent="0.3">
      <c r="A5" s="87" t="s">
        <v>0</v>
      </c>
      <c r="B5" s="882"/>
      <c r="C5" s="103" t="s">
        <v>40</v>
      </c>
      <c r="D5" s="673" t="s">
        <v>41</v>
      </c>
      <c r="E5" s="103" t="s">
        <v>38</v>
      </c>
      <c r="F5" s="108" t="s">
        <v>26</v>
      </c>
      <c r="G5" s="103" t="s">
        <v>37</v>
      </c>
      <c r="H5" s="522" t="s">
        <v>27</v>
      </c>
      <c r="I5" s="103" t="s">
        <v>28</v>
      </c>
      <c r="J5" s="522" t="s">
        <v>29</v>
      </c>
      <c r="K5" s="674" t="s">
        <v>30</v>
      </c>
      <c r="L5" s="389" t="s">
        <v>31</v>
      </c>
      <c r="M5" s="389" t="s">
        <v>119</v>
      </c>
      <c r="N5" s="389" t="s">
        <v>32</v>
      </c>
      <c r="O5" s="521" t="s">
        <v>120</v>
      </c>
      <c r="P5" s="389" t="s">
        <v>121</v>
      </c>
      <c r="Q5" s="389" t="s">
        <v>33</v>
      </c>
      <c r="R5" s="389" t="s">
        <v>34</v>
      </c>
      <c r="S5" s="389" t="s">
        <v>35</v>
      </c>
      <c r="T5" s="389" t="s">
        <v>36</v>
      </c>
      <c r="U5" s="389" t="s">
        <v>122</v>
      </c>
      <c r="V5" s="389" t="s">
        <v>123</v>
      </c>
      <c r="W5" s="389" t="s">
        <v>124</v>
      </c>
      <c r="X5" s="522" t="s">
        <v>125</v>
      </c>
    </row>
    <row r="6" spans="1:24" s="16" customFormat="1" ht="26.45" customHeight="1" x14ac:dyDescent="0.25">
      <c r="A6" s="88" t="s">
        <v>6</v>
      </c>
      <c r="B6" s="880"/>
      <c r="C6" s="143">
        <v>13</v>
      </c>
      <c r="D6" s="194" t="s">
        <v>19</v>
      </c>
      <c r="E6" s="406" t="s">
        <v>58</v>
      </c>
      <c r="F6" s="232">
        <v>100</v>
      </c>
      <c r="G6" s="270"/>
      <c r="H6" s="258">
        <v>1.86</v>
      </c>
      <c r="I6" s="15">
        <v>7.12</v>
      </c>
      <c r="J6" s="42">
        <v>10.039999999999999</v>
      </c>
      <c r="K6" s="203">
        <v>114.37</v>
      </c>
      <c r="L6" s="274">
        <v>0.05</v>
      </c>
      <c r="M6" s="48">
        <v>0.06</v>
      </c>
      <c r="N6" s="38">
        <v>5.48</v>
      </c>
      <c r="O6" s="38">
        <v>760</v>
      </c>
      <c r="P6" s="49">
        <v>0</v>
      </c>
      <c r="Q6" s="274">
        <v>24.08</v>
      </c>
      <c r="R6" s="38">
        <v>49.59</v>
      </c>
      <c r="S6" s="38">
        <v>30.7</v>
      </c>
      <c r="T6" s="38">
        <v>0.9</v>
      </c>
      <c r="U6" s="38">
        <v>269.62</v>
      </c>
      <c r="V6" s="38">
        <v>5.0000000000000001E-3</v>
      </c>
      <c r="W6" s="38">
        <v>1E-3</v>
      </c>
      <c r="X6" s="235">
        <v>0.03</v>
      </c>
    </row>
    <row r="7" spans="1:24" s="37" customFormat="1" ht="26.45" customHeight="1" x14ac:dyDescent="0.25">
      <c r="A7" s="89"/>
      <c r="B7" s="175" t="s">
        <v>74</v>
      </c>
      <c r="C7" s="197">
        <v>153</v>
      </c>
      <c r="D7" s="694" t="s">
        <v>82</v>
      </c>
      <c r="E7" s="707" t="s">
        <v>188</v>
      </c>
      <c r="F7" s="197">
        <v>100</v>
      </c>
      <c r="G7" s="746"/>
      <c r="H7" s="266">
        <v>15.24</v>
      </c>
      <c r="I7" s="56">
        <v>12.4</v>
      </c>
      <c r="J7" s="77">
        <v>13.46</v>
      </c>
      <c r="K7" s="265">
        <v>227.59</v>
      </c>
      <c r="L7" s="55">
        <v>0.08</v>
      </c>
      <c r="M7" s="55">
        <v>0.12</v>
      </c>
      <c r="N7" s="56">
        <v>3.62</v>
      </c>
      <c r="O7" s="56">
        <v>40</v>
      </c>
      <c r="P7" s="57">
        <v>0.02</v>
      </c>
      <c r="Q7" s="266">
        <v>21.22</v>
      </c>
      <c r="R7" s="56">
        <v>136.01</v>
      </c>
      <c r="S7" s="56">
        <v>24.05</v>
      </c>
      <c r="T7" s="56">
        <v>1.83</v>
      </c>
      <c r="U7" s="56">
        <v>310.66000000000003</v>
      </c>
      <c r="V7" s="56">
        <v>5.0000000000000001E-3</v>
      </c>
      <c r="W7" s="56">
        <v>1E-3</v>
      </c>
      <c r="X7" s="77">
        <v>7.0000000000000007E-2</v>
      </c>
    </row>
    <row r="8" spans="1:24" s="37" customFormat="1" ht="26.45" customHeight="1" x14ac:dyDescent="0.25">
      <c r="A8" s="89"/>
      <c r="B8" s="176" t="s">
        <v>76</v>
      </c>
      <c r="C8" s="198">
        <v>89</v>
      </c>
      <c r="D8" s="755" t="s">
        <v>10</v>
      </c>
      <c r="E8" s="322" t="s">
        <v>111</v>
      </c>
      <c r="F8" s="603">
        <v>100</v>
      </c>
      <c r="G8" s="201"/>
      <c r="H8" s="370">
        <v>19.5</v>
      </c>
      <c r="I8" s="59">
        <v>18.23</v>
      </c>
      <c r="J8" s="78">
        <v>4.55</v>
      </c>
      <c r="K8" s="369">
        <v>260.49</v>
      </c>
      <c r="L8" s="370">
        <v>0.06</v>
      </c>
      <c r="M8" s="261">
        <v>0.14000000000000001</v>
      </c>
      <c r="N8" s="59">
        <v>1.28</v>
      </c>
      <c r="O8" s="59">
        <v>0</v>
      </c>
      <c r="P8" s="78">
        <v>0</v>
      </c>
      <c r="Q8" s="370">
        <v>20.98</v>
      </c>
      <c r="R8" s="59">
        <v>191.49</v>
      </c>
      <c r="S8" s="59">
        <v>25.45</v>
      </c>
      <c r="T8" s="59">
        <v>2.85</v>
      </c>
      <c r="U8" s="59">
        <v>345.31</v>
      </c>
      <c r="V8" s="59">
        <v>8.0000000000000002E-3</v>
      </c>
      <c r="W8" s="59">
        <v>0</v>
      </c>
      <c r="X8" s="78">
        <v>0.06</v>
      </c>
    </row>
    <row r="9" spans="1:24" s="37" customFormat="1" ht="26.45" customHeight="1" x14ac:dyDescent="0.25">
      <c r="A9" s="89"/>
      <c r="B9" s="132"/>
      <c r="C9" s="140">
        <v>53</v>
      </c>
      <c r="D9" s="657" t="s">
        <v>64</v>
      </c>
      <c r="E9" s="344" t="s">
        <v>60</v>
      </c>
      <c r="F9" s="104">
        <v>180</v>
      </c>
      <c r="G9" s="140"/>
      <c r="H9" s="80">
        <v>4.01</v>
      </c>
      <c r="I9" s="13">
        <v>5.89</v>
      </c>
      <c r="J9" s="23">
        <v>40.72</v>
      </c>
      <c r="K9" s="141">
        <v>229.79</v>
      </c>
      <c r="L9" s="80">
        <v>0.04</v>
      </c>
      <c r="M9" s="80">
        <v>0.03</v>
      </c>
      <c r="N9" s="13">
        <v>0</v>
      </c>
      <c r="O9" s="13">
        <v>20</v>
      </c>
      <c r="P9" s="23">
        <v>0.11</v>
      </c>
      <c r="Q9" s="259">
        <v>7.55</v>
      </c>
      <c r="R9" s="13">
        <v>80.81</v>
      </c>
      <c r="S9" s="34">
        <v>26.19</v>
      </c>
      <c r="T9" s="13">
        <v>0.55000000000000004</v>
      </c>
      <c r="U9" s="13">
        <v>51.93</v>
      </c>
      <c r="V9" s="13">
        <v>1E-3</v>
      </c>
      <c r="W9" s="13">
        <v>8.0000000000000002E-3</v>
      </c>
      <c r="X9" s="42">
        <v>0.03</v>
      </c>
    </row>
    <row r="10" spans="1:24" s="37" customFormat="1" ht="42.75" customHeight="1" x14ac:dyDescent="0.25">
      <c r="A10" s="89"/>
      <c r="B10" s="106"/>
      <c r="C10" s="225">
        <v>107</v>
      </c>
      <c r="D10" s="194" t="s">
        <v>18</v>
      </c>
      <c r="E10" s="231" t="s">
        <v>136</v>
      </c>
      <c r="F10" s="138">
        <v>200</v>
      </c>
      <c r="G10" s="661"/>
      <c r="H10" s="258">
        <v>1</v>
      </c>
      <c r="I10" s="15">
        <v>0.2</v>
      </c>
      <c r="J10" s="42">
        <v>20.2</v>
      </c>
      <c r="K10" s="203">
        <v>92</v>
      </c>
      <c r="L10" s="291">
        <v>0.02</v>
      </c>
      <c r="M10" s="19">
        <v>0.02</v>
      </c>
      <c r="N10" s="20">
        <v>4</v>
      </c>
      <c r="O10" s="20">
        <v>0</v>
      </c>
      <c r="P10" s="47">
        <v>0</v>
      </c>
      <c r="Q10" s="291">
        <v>14</v>
      </c>
      <c r="R10" s="20">
        <v>14</v>
      </c>
      <c r="S10" s="20">
        <v>8</v>
      </c>
      <c r="T10" s="20">
        <v>2.8</v>
      </c>
      <c r="U10" s="20">
        <v>240</v>
      </c>
      <c r="V10" s="20">
        <v>2E-3</v>
      </c>
      <c r="W10" s="20">
        <v>0</v>
      </c>
      <c r="X10" s="47">
        <v>0</v>
      </c>
    </row>
    <row r="11" spans="1:24" s="37" customFormat="1" ht="26.45" customHeight="1" x14ac:dyDescent="0.25">
      <c r="A11" s="89"/>
      <c r="B11" s="132"/>
      <c r="C11" s="141">
        <v>119</v>
      </c>
      <c r="D11" s="194" t="s">
        <v>14</v>
      </c>
      <c r="E11" s="155" t="s">
        <v>55</v>
      </c>
      <c r="F11" s="139">
        <v>20</v>
      </c>
      <c r="G11" s="139"/>
      <c r="H11" s="19">
        <v>1.52</v>
      </c>
      <c r="I11" s="20">
        <v>0.16</v>
      </c>
      <c r="J11" s="21">
        <v>9.84</v>
      </c>
      <c r="K11" s="289">
        <v>47</v>
      </c>
      <c r="L11" s="291">
        <v>0.02</v>
      </c>
      <c r="M11" s="19">
        <v>0.01</v>
      </c>
      <c r="N11" s="20">
        <v>0</v>
      </c>
      <c r="O11" s="20">
        <v>0</v>
      </c>
      <c r="P11" s="47">
        <v>0</v>
      </c>
      <c r="Q11" s="291">
        <v>4</v>
      </c>
      <c r="R11" s="20">
        <v>13</v>
      </c>
      <c r="S11" s="20">
        <v>2.8</v>
      </c>
      <c r="T11" s="20">
        <v>0.22</v>
      </c>
      <c r="U11" s="20">
        <v>18.600000000000001</v>
      </c>
      <c r="V11" s="20">
        <v>1E-3</v>
      </c>
      <c r="W11" s="20">
        <v>1E-3</v>
      </c>
      <c r="X11" s="47">
        <v>2.9</v>
      </c>
    </row>
    <row r="12" spans="1:24" s="37" customFormat="1" ht="26.45" customHeight="1" x14ac:dyDescent="0.25">
      <c r="A12" s="89"/>
      <c r="B12" s="132"/>
      <c r="C12" s="138">
        <v>120</v>
      </c>
      <c r="D12" s="194" t="s">
        <v>15</v>
      </c>
      <c r="E12" s="155" t="s">
        <v>102</v>
      </c>
      <c r="F12" s="139">
        <v>20</v>
      </c>
      <c r="G12" s="139"/>
      <c r="H12" s="19">
        <v>1.32</v>
      </c>
      <c r="I12" s="20">
        <v>0.24</v>
      </c>
      <c r="J12" s="21">
        <v>8.0399999999999991</v>
      </c>
      <c r="K12" s="289">
        <v>39.6</v>
      </c>
      <c r="L12" s="291">
        <v>0.03</v>
      </c>
      <c r="M12" s="19">
        <v>0.02</v>
      </c>
      <c r="N12" s="20">
        <v>0</v>
      </c>
      <c r="O12" s="20">
        <v>0</v>
      </c>
      <c r="P12" s="47">
        <v>0</v>
      </c>
      <c r="Q12" s="29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7">
        <v>0</v>
      </c>
    </row>
    <row r="13" spans="1:24" s="37" customFormat="1" ht="26.45" customHeight="1" x14ac:dyDescent="0.25">
      <c r="A13" s="89"/>
      <c r="B13" s="175" t="s">
        <v>74</v>
      </c>
      <c r="C13" s="405"/>
      <c r="D13" s="694"/>
      <c r="E13" s="323" t="s">
        <v>20</v>
      </c>
      <c r="F13" s="314">
        <f>F6+F7+F9+F10+F11+F12</f>
        <v>620</v>
      </c>
      <c r="G13" s="439"/>
      <c r="H13" s="214">
        <f t="shared" ref="H13:X13" si="0">H6+H7+H9+H10+H11+H12</f>
        <v>24.95</v>
      </c>
      <c r="I13" s="22">
        <f t="shared" si="0"/>
        <v>26.009999999999998</v>
      </c>
      <c r="J13" s="67">
        <f t="shared" si="0"/>
        <v>102.30000000000001</v>
      </c>
      <c r="K13" s="817">
        <f t="shared" si="0"/>
        <v>750.35</v>
      </c>
      <c r="L13" s="54">
        <f t="shared" si="0"/>
        <v>0.24</v>
      </c>
      <c r="M13" s="22">
        <f t="shared" si="0"/>
        <v>0.26</v>
      </c>
      <c r="N13" s="22">
        <f t="shared" si="0"/>
        <v>13.100000000000001</v>
      </c>
      <c r="O13" s="22">
        <f t="shared" si="0"/>
        <v>820</v>
      </c>
      <c r="P13" s="115">
        <f t="shared" si="0"/>
        <v>0.13</v>
      </c>
      <c r="Q13" s="214">
        <f t="shared" si="0"/>
        <v>76.649999999999991</v>
      </c>
      <c r="R13" s="22">
        <f t="shared" si="0"/>
        <v>323.40999999999997</v>
      </c>
      <c r="S13" s="22">
        <f t="shared" si="0"/>
        <v>101.14</v>
      </c>
      <c r="T13" s="22">
        <f t="shared" si="0"/>
        <v>7.08</v>
      </c>
      <c r="U13" s="22">
        <f t="shared" si="0"/>
        <v>937.81</v>
      </c>
      <c r="V13" s="22">
        <f t="shared" si="0"/>
        <v>1.4999999999999999E-2</v>
      </c>
      <c r="W13" s="22">
        <f t="shared" si="0"/>
        <v>1.2E-2</v>
      </c>
      <c r="X13" s="67">
        <f t="shared" si="0"/>
        <v>3.03</v>
      </c>
    </row>
    <row r="14" spans="1:24" s="37" customFormat="1" ht="40.5" customHeight="1" x14ac:dyDescent="0.25">
      <c r="A14" s="89"/>
      <c r="B14" s="176" t="s">
        <v>76</v>
      </c>
      <c r="C14" s="256"/>
      <c r="D14" s="747"/>
      <c r="E14" s="324" t="s">
        <v>20</v>
      </c>
      <c r="F14" s="313">
        <f>F6+F8+F9+F10+F11+F12</f>
        <v>620</v>
      </c>
      <c r="G14" s="440"/>
      <c r="H14" s="442">
        <f t="shared" ref="H14:X14" si="1">H6+H8+H9+H10+H11+H12</f>
        <v>29.209999999999997</v>
      </c>
      <c r="I14" s="68">
        <f t="shared" si="1"/>
        <v>31.84</v>
      </c>
      <c r="J14" s="443">
        <f t="shared" si="1"/>
        <v>93.390000000000015</v>
      </c>
      <c r="K14" s="818">
        <f t="shared" si="1"/>
        <v>783.25</v>
      </c>
      <c r="L14" s="69">
        <f t="shared" si="1"/>
        <v>0.21999999999999997</v>
      </c>
      <c r="M14" s="68">
        <f t="shared" si="1"/>
        <v>0.28000000000000003</v>
      </c>
      <c r="N14" s="68">
        <f t="shared" si="1"/>
        <v>10.760000000000002</v>
      </c>
      <c r="O14" s="68">
        <f t="shared" si="1"/>
        <v>780</v>
      </c>
      <c r="P14" s="454">
        <f t="shared" si="1"/>
        <v>0.11</v>
      </c>
      <c r="Q14" s="442">
        <f t="shared" si="1"/>
        <v>76.41</v>
      </c>
      <c r="R14" s="68">
        <f t="shared" si="1"/>
        <v>378.89</v>
      </c>
      <c r="S14" s="68">
        <f t="shared" si="1"/>
        <v>102.54</v>
      </c>
      <c r="T14" s="68">
        <f t="shared" si="1"/>
        <v>8.1</v>
      </c>
      <c r="U14" s="68">
        <f t="shared" si="1"/>
        <v>972.46</v>
      </c>
      <c r="V14" s="68">
        <f t="shared" si="1"/>
        <v>1.8000000000000002E-2</v>
      </c>
      <c r="W14" s="68">
        <f t="shared" si="1"/>
        <v>1.1000000000000003E-2</v>
      </c>
      <c r="X14" s="443">
        <f t="shared" si="1"/>
        <v>3.02</v>
      </c>
    </row>
    <row r="15" spans="1:24" s="37" customFormat="1" ht="26.25" customHeight="1" x14ac:dyDescent="0.25">
      <c r="A15" s="89"/>
      <c r="B15" s="175" t="s">
        <v>74</v>
      </c>
      <c r="C15" s="255"/>
      <c r="D15" s="748"/>
      <c r="E15" s="749" t="s">
        <v>21</v>
      </c>
      <c r="F15" s="395"/>
      <c r="G15" s="441"/>
      <c r="H15" s="444"/>
      <c r="I15" s="112"/>
      <c r="J15" s="113"/>
      <c r="K15" s="450">
        <f>K13/27.2</f>
        <v>27.586397058823533</v>
      </c>
      <c r="L15" s="447"/>
      <c r="M15" s="447"/>
      <c r="N15" s="112"/>
      <c r="O15" s="112"/>
      <c r="P15" s="113"/>
      <c r="Q15" s="444"/>
      <c r="R15" s="112"/>
      <c r="S15" s="112"/>
      <c r="T15" s="112"/>
      <c r="U15" s="112"/>
      <c r="V15" s="112"/>
      <c r="W15" s="112"/>
      <c r="X15" s="113"/>
    </row>
    <row r="16" spans="1:24" s="37" customFormat="1" ht="23.25" customHeight="1" thickBot="1" x14ac:dyDescent="0.3">
      <c r="A16" s="89"/>
      <c r="B16" s="495" t="s">
        <v>76</v>
      </c>
      <c r="C16" s="200"/>
      <c r="D16" s="747"/>
      <c r="E16" s="750" t="s">
        <v>21</v>
      </c>
      <c r="F16" s="394"/>
      <c r="G16" s="751"/>
      <c r="H16" s="445"/>
      <c r="I16" s="416"/>
      <c r="J16" s="417"/>
      <c r="K16" s="451">
        <f>K14/27.2</f>
        <v>28.795955882352942</v>
      </c>
      <c r="L16" s="448"/>
      <c r="M16" s="416"/>
      <c r="N16" s="416"/>
      <c r="O16" s="416"/>
      <c r="P16" s="417"/>
      <c r="Q16" s="328"/>
      <c r="R16" s="173"/>
      <c r="S16" s="173"/>
      <c r="T16" s="173"/>
      <c r="U16" s="173"/>
      <c r="V16" s="173"/>
      <c r="W16" s="173"/>
      <c r="X16" s="174"/>
    </row>
    <row r="17" spans="1:24" s="16" customFormat="1" ht="33.75" customHeight="1" x14ac:dyDescent="0.25">
      <c r="A17" s="90" t="s">
        <v>7</v>
      </c>
      <c r="B17" s="143"/>
      <c r="C17" s="161">
        <v>10</v>
      </c>
      <c r="D17" s="678" t="s">
        <v>8</v>
      </c>
      <c r="E17" s="624" t="s">
        <v>130</v>
      </c>
      <c r="F17" s="713">
        <v>100</v>
      </c>
      <c r="G17" s="676"/>
      <c r="H17" s="281">
        <v>0.82</v>
      </c>
      <c r="I17" s="40">
        <v>9.25</v>
      </c>
      <c r="J17" s="41">
        <v>2.5099999999999998</v>
      </c>
      <c r="K17" s="205">
        <v>88.81</v>
      </c>
      <c r="L17" s="40">
        <v>0.03</v>
      </c>
      <c r="M17" s="40">
        <v>0.04</v>
      </c>
      <c r="N17" s="40">
        <v>13.17</v>
      </c>
      <c r="O17" s="40">
        <v>40</v>
      </c>
      <c r="P17" s="43">
        <v>0</v>
      </c>
      <c r="Q17" s="281">
        <v>31.22</v>
      </c>
      <c r="R17" s="40">
        <v>42.09</v>
      </c>
      <c r="S17" s="40">
        <v>15.59</v>
      </c>
      <c r="T17" s="40">
        <v>0.62</v>
      </c>
      <c r="U17" s="40">
        <v>190.39</v>
      </c>
      <c r="V17" s="40">
        <v>0</v>
      </c>
      <c r="W17" s="40">
        <v>0</v>
      </c>
      <c r="X17" s="41">
        <v>0</v>
      </c>
    </row>
    <row r="18" spans="1:24" s="37" customFormat="1" ht="33.75" customHeight="1" x14ac:dyDescent="0.25">
      <c r="A18" s="89"/>
      <c r="B18" s="139"/>
      <c r="C18" s="105">
        <v>40</v>
      </c>
      <c r="D18" s="135" t="s">
        <v>9</v>
      </c>
      <c r="E18" s="193" t="s">
        <v>104</v>
      </c>
      <c r="F18" s="244">
        <v>250</v>
      </c>
      <c r="G18" s="105"/>
      <c r="H18" s="267">
        <v>6.18</v>
      </c>
      <c r="I18" s="84">
        <v>5.87</v>
      </c>
      <c r="J18" s="222">
        <v>16.489999999999998</v>
      </c>
      <c r="K18" s="225">
        <v>143.36000000000001</v>
      </c>
      <c r="L18" s="267">
        <v>0.05</v>
      </c>
      <c r="M18" s="223">
        <v>0.06</v>
      </c>
      <c r="N18" s="84">
        <v>4.22</v>
      </c>
      <c r="O18" s="84">
        <v>170</v>
      </c>
      <c r="P18" s="222">
        <v>0</v>
      </c>
      <c r="Q18" s="223">
        <v>20.68</v>
      </c>
      <c r="R18" s="84">
        <v>76.25</v>
      </c>
      <c r="S18" s="84">
        <v>23.17</v>
      </c>
      <c r="T18" s="84">
        <v>0.93</v>
      </c>
      <c r="U18" s="84">
        <v>194.32</v>
      </c>
      <c r="V18" s="84">
        <v>3.0000000000000001E-3</v>
      </c>
      <c r="W18" s="84">
        <v>3.0000000000000001E-3</v>
      </c>
      <c r="X18" s="222">
        <v>0.05</v>
      </c>
    </row>
    <row r="19" spans="1:24" s="37" customFormat="1" ht="33.75" customHeight="1" x14ac:dyDescent="0.25">
      <c r="A19" s="95"/>
      <c r="B19" s="139"/>
      <c r="C19" s="105">
        <v>86</v>
      </c>
      <c r="D19" s="156" t="s">
        <v>10</v>
      </c>
      <c r="E19" s="302" t="s">
        <v>79</v>
      </c>
      <c r="F19" s="244">
        <v>280</v>
      </c>
      <c r="G19" s="105"/>
      <c r="H19" s="258">
        <v>23.49</v>
      </c>
      <c r="I19" s="15">
        <v>22.56</v>
      </c>
      <c r="J19" s="42">
        <v>28.5</v>
      </c>
      <c r="K19" s="203">
        <v>411.01</v>
      </c>
      <c r="L19" s="258">
        <v>0.21</v>
      </c>
      <c r="M19" s="17">
        <v>0.24</v>
      </c>
      <c r="N19" s="15">
        <v>16.12</v>
      </c>
      <c r="O19" s="15">
        <v>20</v>
      </c>
      <c r="P19" s="42">
        <v>0</v>
      </c>
      <c r="Q19" s="17">
        <v>40.43</v>
      </c>
      <c r="R19" s="15">
        <v>289.10000000000002</v>
      </c>
      <c r="S19" s="15">
        <v>63.29</v>
      </c>
      <c r="T19" s="15">
        <v>4.4400000000000004</v>
      </c>
      <c r="U19" s="15">
        <v>1203.42</v>
      </c>
      <c r="V19" s="15">
        <v>1.6E-2</v>
      </c>
      <c r="W19" s="15">
        <v>1E-3</v>
      </c>
      <c r="X19" s="42">
        <v>0.11</v>
      </c>
    </row>
    <row r="20" spans="1:24" s="16" customFormat="1" ht="43.5" customHeight="1" x14ac:dyDescent="0.25">
      <c r="A20" s="91"/>
      <c r="B20" s="138"/>
      <c r="C20" s="104">
        <v>102</v>
      </c>
      <c r="D20" s="344" t="s">
        <v>18</v>
      </c>
      <c r="E20" s="731" t="s">
        <v>80</v>
      </c>
      <c r="F20" s="659">
        <v>200</v>
      </c>
      <c r="G20" s="104"/>
      <c r="H20" s="258">
        <v>0.83</v>
      </c>
      <c r="I20" s="15">
        <v>0.04</v>
      </c>
      <c r="J20" s="42">
        <v>15.16</v>
      </c>
      <c r="K20" s="273">
        <v>64.22</v>
      </c>
      <c r="L20" s="258">
        <v>0.01</v>
      </c>
      <c r="M20" s="15">
        <v>0.03</v>
      </c>
      <c r="N20" s="15">
        <v>0.27</v>
      </c>
      <c r="O20" s="15">
        <v>60</v>
      </c>
      <c r="P20" s="42">
        <v>0</v>
      </c>
      <c r="Q20" s="17">
        <v>24.15</v>
      </c>
      <c r="R20" s="15">
        <v>21.59</v>
      </c>
      <c r="S20" s="15">
        <v>15.53</v>
      </c>
      <c r="T20" s="15">
        <v>0.49</v>
      </c>
      <c r="U20" s="15">
        <v>242.47</v>
      </c>
      <c r="V20" s="15">
        <v>1E-3</v>
      </c>
      <c r="W20" s="15">
        <v>0</v>
      </c>
      <c r="X20" s="42">
        <v>0.01</v>
      </c>
    </row>
    <row r="21" spans="1:24" s="16" customFormat="1" ht="33.75" customHeight="1" x14ac:dyDescent="0.25">
      <c r="A21" s="91"/>
      <c r="B21" s="138"/>
      <c r="C21" s="106">
        <v>119</v>
      </c>
      <c r="D21" s="155" t="s">
        <v>14</v>
      </c>
      <c r="E21" s="194" t="s">
        <v>55</v>
      </c>
      <c r="F21" s="139">
        <v>20</v>
      </c>
      <c r="G21" s="139"/>
      <c r="H21" s="19">
        <v>1.52</v>
      </c>
      <c r="I21" s="20">
        <v>0.16</v>
      </c>
      <c r="J21" s="21">
        <v>9.84</v>
      </c>
      <c r="K21" s="289">
        <v>47</v>
      </c>
      <c r="L21" s="291">
        <v>0.02</v>
      </c>
      <c r="M21" s="19">
        <v>0.01</v>
      </c>
      <c r="N21" s="20">
        <v>0</v>
      </c>
      <c r="O21" s="20">
        <v>0</v>
      </c>
      <c r="P21" s="47">
        <v>0</v>
      </c>
      <c r="Q21" s="291">
        <v>4</v>
      </c>
      <c r="R21" s="20">
        <v>13</v>
      </c>
      <c r="S21" s="20">
        <v>2.8</v>
      </c>
      <c r="T21" s="20">
        <v>0.22</v>
      </c>
      <c r="U21" s="20">
        <v>18.600000000000001</v>
      </c>
      <c r="V21" s="20">
        <v>1E-3</v>
      </c>
      <c r="W21" s="20">
        <v>1E-3</v>
      </c>
      <c r="X21" s="47">
        <v>2.9</v>
      </c>
    </row>
    <row r="22" spans="1:24" s="16" customFormat="1" ht="33.75" customHeight="1" x14ac:dyDescent="0.25">
      <c r="A22" s="91"/>
      <c r="B22" s="138"/>
      <c r="C22" s="132">
        <v>120</v>
      </c>
      <c r="D22" s="155" t="s">
        <v>15</v>
      </c>
      <c r="E22" s="194" t="s">
        <v>47</v>
      </c>
      <c r="F22" s="139">
        <v>20</v>
      </c>
      <c r="G22" s="139"/>
      <c r="H22" s="19">
        <v>1.32</v>
      </c>
      <c r="I22" s="20">
        <v>0.24</v>
      </c>
      <c r="J22" s="21">
        <v>8.0399999999999991</v>
      </c>
      <c r="K22" s="289">
        <v>39.6</v>
      </c>
      <c r="L22" s="291">
        <v>0.03</v>
      </c>
      <c r="M22" s="19">
        <v>0.02</v>
      </c>
      <c r="N22" s="20">
        <v>0</v>
      </c>
      <c r="O22" s="20">
        <v>0</v>
      </c>
      <c r="P22" s="47">
        <v>0</v>
      </c>
      <c r="Q22" s="291">
        <v>5.8</v>
      </c>
      <c r="R22" s="20">
        <v>30</v>
      </c>
      <c r="S22" s="20">
        <v>9.4</v>
      </c>
      <c r="T22" s="20">
        <v>0.78</v>
      </c>
      <c r="U22" s="20">
        <v>47</v>
      </c>
      <c r="V22" s="20">
        <v>1E-3</v>
      </c>
      <c r="W22" s="20">
        <v>1E-3</v>
      </c>
      <c r="X22" s="47">
        <v>0</v>
      </c>
    </row>
    <row r="23" spans="1:24" s="37" customFormat="1" ht="33.75" customHeight="1" x14ac:dyDescent="0.25">
      <c r="A23" s="95"/>
      <c r="B23" s="139"/>
      <c r="C23" s="105"/>
      <c r="D23" s="156"/>
      <c r="E23" s="316" t="s">
        <v>20</v>
      </c>
      <c r="F23" s="284">
        <f>SUM(F17:F22)</f>
        <v>870</v>
      </c>
      <c r="G23" s="105"/>
      <c r="H23" s="291">
        <f>H17+H18+H19+H20+H21+H22</f>
        <v>34.159999999999997</v>
      </c>
      <c r="I23" s="20">
        <f t="shared" ref="I23:J23" si="2">I17+I18+I19+I20+I21+I22</f>
        <v>38.119999999999997</v>
      </c>
      <c r="J23" s="47">
        <f t="shared" si="2"/>
        <v>80.539999999999992</v>
      </c>
      <c r="K23" s="238">
        <f>K17+K18+K19+K20+K21+K22</f>
        <v>794.00000000000011</v>
      </c>
      <c r="L23" s="291">
        <f t="shared" ref="L23:X23" si="3">L17+L18+L19+L20+L21+L22</f>
        <v>0.35</v>
      </c>
      <c r="M23" s="20">
        <f t="shared" si="3"/>
        <v>0.4</v>
      </c>
      <c r="N23" s="20">
        <f t="shared" si="3"/>
        <v>33.780000000000008</v>
      </c>
      <c r="O23" s="20">
        <f t="shared" si="3"/>
        <v>290</v>
      </c>
      <c r="P23" s="47">
        <f t="shared" si="3"/>
        <v>0</v>
      </c>
      <c r="Q23" s="19">
        <f t="shared" si="3"/>
        <v>126.27999999999999</v>
      </c>
      <c r="R23" s="20">
        <f t="shared" si="3"/>
        <v>472.03000000000003</v>
      </c>
      <c r="S23" s="20">
        <f t="shared" si="3"/>
        <v>129.78</v>
      </c>
      <c r="T23" s="20">
        <f t="shared" si="3"/>
        <v>7.48</v>
      </c>
      <c r="U23" s="20">
        <f t="shared" si="3"/>
        <v>1896.2</v>
      </c>
      <c r="V23" s="20">
        <f t="shared" si="3"/>
        <v>2.2000000000000002E-2</v>
      </c>
      <c r="W23" s="20">
        <f t="shared" si="3"/>
        <v>6.0000000000000001E-3</v>
      </c>
      <c r="X23" s="47">
        <f t="shared" si="3"/>
        <v>3.07</v>
      </c>
    </row>
    <row r="24" spans="1:24" s="37" customFormat="1" ht="33.75" customHeight="1" thickBot="1" x14ac:dyDescent="0.3">
      <c r="A24" s="119"/>
      <c r="B24" s="142"/>
      <c r="C24" s="276"/>
      <c r="D24" s="558"/>
      <c r="E24" s="734" t="s">
        <v>21</v>
      </c>
      <c r="F24" s="142"/>
      <c r="G24" s="220"/>
      <c r="H24" s="217"/>
      <c r="I24" s="52"/>
      <c r="J24" s="120"/>
      <c r="K24" s="401">
        <f>K23/27.2</f>
        <v>29.191176470588239</v>
      </c>
      <c r="L24" s="217"/>
      <c r="M24" s="162"/>
      <c r="N24" s="52"/>
      <c r="O24" s="52"/>
      <c r="P24" s="120"/>
      <c r="Q24" s="162"/>
      <c r="R24" s="52"/>
      <c r="S24" s="52"/>
      <c r="T24" s="52"/>
      <c r="U24" s="52"/>
      <c r="V24" s="52"/>
      <c r="W24" s="52"/>
      <c r="X24" s="120"/>
    </row>
    <row r="25" spans="1:24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ht="18.75" x14ac:dyDescent="0.25">
      <c r="A27" s="63" t="s">
        <v>66</v>
      </c>
      <c r="B27" s="872"/>
      <c r="C27" s="605"/>
      <c r="D27" s="606"/>
      <c r="E27" s="25"/>
      <c r="F27" s="26"/>
      <c r="G27" s="11"/>
      <c r="H27" s="11"/>
      <c r="I27" s="11"/>
      <c r="J27" s="11"/>
    </row>
    <row r="28" spans="1:24" ht="18.75" x14ac:dyDescent="0.25">
      <c r="A28" s="61" t="s">
        <v>67</v>
      </c>
      <c r="B28" s="873"/>
      <c r="C28" s="608"/>
      <c r="D28" s="608"/>
      <c r="E28" s="25"/>
      <c r="F28" s="26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zoomScale="80" zoomScaleNormal="80" workbookViewId="0">
      <selection activeCell="E15" sqref="E15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7">
        <v>12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86"/>
      <c r="B4" s="651"/>
      <c r="C4" s="653" t="s">
        <v>39</v>
      </c>
      <c r="D4" s="704"/>
      <c r="E4" s="670"/>
      <c r="F4" s="831"/>
      <c r="G4" s="835"/>
      <c r="H4" s="853" t="s">
        <v>22</v>
      </c>
      <c r="I4" s="854"/>
      <c r="J4" s="855"/>
      <c r="K4" s="692" t="s">
        <v>23</v>
      </c>
      <c r="L4" s="1047" t="s">
        <v>24</v>
      </c>
      <c r="M4" s="1048"/>
      <c r="N4" s="1049"/>
      <c r="O4" s="1049"/>
      <c r="P4" s="1050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28.5" customHeight="1" thickBot="1" x14ac:dyDescent="0.3">
      <c r="A5" s="87" t="s">
        <v>0</v>
      </c>
      <c r="B5" s="632"/>
      <c r="C5" s="108" t="s">
        <v>40</v>
      </c>
      <c r="D5" s="705" t="s">
        <v>41</v>
      </c>
      <c r="E5" s="108" t="s">
        <v>38</v>
      </c>
      <c r="F5" s="130" t="s">
        <v>26</v>
      </c>
      <c r="G5" s="108" t="s">
        <v>37</v>
      </c>
      <c r="H5" s="103" t="s">
        <v>27</v>
      </c>
      <c r="I5" s="522" t="s">
        <v>28</v>
      </c>
      <c r="J5" s="759" t="s">
        <v>29</v>
      </c>
      <c r="K5" s="693" t="s">
        <v>30</v>
      </c>
      <c r="L5" s="389" t="s">
        <v>31</v>
      </c>
      <c r="M5" s="389" t="s">
        <v>119</v>
      </c>
      <c r="N5" s="389" t="s">
        <v>32</v>
      </c>
      <c r="O5" s="521" t="s">
        <v>120</v>
      </c>
      <c r="P5" s="389" t="s">
        <v>121</v>
      </c>
      <c r="Q5" s="389" t="s">
        <v>33</v>
      </c>
      <c r="R5" s="389" t="s">
        <v>34</v>
      </c>
      <c r="S5" s="389" t="s">
        <v>35</v>
      </c>
      <c r="T5" s="389" t="s">
        <v>36</v>
      </c>
      <c r="U5" s="389" t="s">
        <v>122</v>
      </c>
      <c r="V5" s="389" t="s">
        <v>123</v>
      </c>
      <c r="W5" s="389" t="s">
        <v>124</v>
      </c>
      <c r="X5" s="522" t="s">
        <v>125</v>
      </c>
    </row>
    <row r="6" spans="1:24" s="16" customFormat="1" ht="26.45" customHeight="1" x14ac:dyDescent="0.25">
      <c r="A6" s="150" t="s">
        <v>6</v>
      </c>
      <c r="B6" s="883"/>
      <c r="C6" s="547">
        <v>25</v>
      </c>
      <c r="D6" s="678" t="s">
        <v>19</v>
      </c>
      <c r="E6" s="375" t="s">
        <v>50</v>
      </c>
      <c r="F6" s="654">
        <v>150</v>
      </c>
      <c r="G6" s="232"/>
      <c r="H6" s="39">
        <v>0.6</v>
      </c>
      <c r="I6" s="40">
        <v>0.45</v>
      </c>
      <c r="J6" s="43">
        <v>15.45</v>
      </c>
      <c r="K6" s="205">
        <v>70.5</v>
      </c>
      <c r="L6" s="281">
        <v>0.03</v>
      </c>
      <c r="M6" s="39">
        <v>0.05</v>
      </c>
      <c r="N6" s="40">
        <v>7.5</v>
      </c>
      <c r="O6" s="40">
        <v>0</v>
      </c>
      <c r="P6" s="41">
        <v>0</v>
      </c>
      <c r="Q6" s="281">
        <v>28.5</v>
      </c>
      <c r="R6" s="40">
        <v>24</v>
      </c>
      <c r="S6" s="40">
        <v>18</v>
      </c>
      <c r="T6" s="40">
        <v>0</v>
      </c>
      <c r="U6" s="40">
        <v>232.5</v>
      </c>
      <c r="V6" s="40">
        <v>1E-3</v>
      </c>
      <c r="W6" s="40">
        <v>0</v>
      </c>
      <c r="X6" s="51">
        <v>0.01</v>
      </c>
    </row>
    <row r="7" spans="1:24" s="37" customFormat="1" ht="26.45" customHeight="1" x14ac:dyDescent="0.25">
      <c r="A7" s="148"/>
      <c r="B7" s="664"/>
      <c r="C7" s="153">
        <v>227</v>
      </c>
      <c r="D7" s="278" t="s">
        <v>62</v>
      </c>
      <c r="E7" s="302" t="s">
        <v>163</v>
      </c>
      <c r="F7" s="179">
        <v>200</v>
      </c>
      <c r="G7" s="156"/>
      <c r="H7" s="17">
        <v>31.28</v>
      </c>
      <c r="I7" s="15">
        <v>15.73</v>
      </c>
      <c r="J7" s="18">
        <v>56.69</v>
      </c>
      <c r="K7" s="203">
        <v>496.53</v>
      </c>
      <c r="L7" s="258">
        <v>0.11</v>
      </c>
      <c r="M7" s="17">
        <v>0.45</v>
      </c>
      <c r="N7" s="15">
        <v>0.6</v>
      </c>
      <c r="O7" s="15">
        <v>80</v>
      </c>
      <c r="P7" s="42">
        <v>0.35</v>
      </c>
      <c r="Q7" s="258">
        <v>315.97000000000003</v>
      </c>
      <c r="R7" s="15">
        <v>373.81</v>
      </c>
      <c r="S7" s="15">
        <v>49.05</v>
      </c>
      <c r="T7" s="15">
        <v>1.47</v>
      </c>
      <c r="U7" s="15">
        <v>273.39999999999998</v>
      </c>
      <c r="V7" s="15">
        <v>1.0999999999999999E-2</v>
      </c>
      <c r="W7" s="15">
        <v>3.5999999999999997E-2</v>
      </c>
      <c r="X7" s="42">
        <v>7.0000000000000007E-2</v>
      </c>
    </row>
    <row r="8" spans="1:24" s="37" customFormat="1" ht="26.45" customHeight="1" x14ac:dyDescent="0.25">
      <c r="A8" s="148"/>
      <c r="B8" s="664"/>
      <c r="C8" s="152">
        <v>113</v>
      </c>
      <c r="D8" s="665" t="s">
        <v>5</v>
      </c>
      <c r="E8" s="194" t="s">
        <v>11</v>
      </c>
      <c r="F8" s="138">
        <v>200</v>
      </c>
      <c r="G8" s="257"/>
      <c r="H8" s="17">
        <v>0.04</v>
      </c>
      <c r="I8" s="15">
        <v>0</v>
      </c>
      <c r="J8" s="18">
        <v>7.4</v>
      </c>
      <c r="K8" s="203">
        <v>30.26</v>
      </c>
      <c r="L8" s="258">
        <v>0</v>
      </c>
      <c r="M8" s="17">
        <v>0</v>
      </c>
      <c r="N8" s="15">
        <v>0.8</v>
      </c>
      <c r="O8" s="15">
        <v>0</v>
      </c>
      <c r="P8" s="42">
        <v>0</v>
      </c>
      <c r="Q8" s="258">
        <v>2.02</v>
      </c>
      <c r="R8" s="15">
        <v>0.99</v>
      </c>
      <c r="S8" s="15">
        <v>0.55000000000000004</v>
      </c>
      <c r="T8" s="15">
        <v>0.05</v>
      </c>
      <c r="U8" s="15">
        <v>7.05</v>
      </c>
      <c r="V8" s="15">
        <v>0</v>
      </c>
      <c r="W8" s="15">
        <v>0</v>
      </c>
      <c r="X8" s="42">
        <v>0</v>
      </c>
    </row>
    <row r="9" spans="1:24" s="37" customFormat="1" ht="40.5" customHeight="1" x14ac:dyDescent="0.25">
      <c r="A9" s="148"/>
      <c r="B9" s="664"/>
      <c r="C9" s="576">
        <v>121</v>
      </c>
      <c r="D9" s="665" t="s">
        <v>14</v>
      </c>
      <c r="E9" s="186" t="s">
        <v>51</v>
      </c>
      <c r="F9" s="210">
        <v>30</v>
      </c>
      <c r="G9" s="138"/>
      <c r="H9" s="17">
        <v>2.25</v>
      </c>
      <c r="I9" s="15">
        <v>0.87</v>
      </c>
      <c r="J9" s="18">
        <v>14.94</v>
      </c>
      <c r="K9" s="203">
        <v>78.599999999999994</v>
      </c>
      <c r="L9" s="258">
        <v>0.03</v>
      </c>
      <c r="M9" s="17">
        <v>0.01</v>
      </c>
      <c r="N9" s="15">
        <v>0</v>
      </c>
      <c r="O9" s="15">
        <v>0</v>
      </c>
      <c r="P9" s="42">
        <v>0</v>
      </c>
      <c r="Q9" s="258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s="37" customFormat="1" ht="23.25" customHeight="1" x14ac:dyDescent="0.25">
      <c r="A10" s="148"/>
      <c r="B10" s="664"/>
      <c r="C10" s="153"/>
      <c r="D10" s="278"/>
      <c r="E10" s="316" t="s">
        <v>20</v>
      </c>
      <c r="F10" s="286">
        <f>SUM(F6:F9)</f>
        <v>580</v>
      </c>
      <c r="G10" s="139"/>
      <c r="H10" s="36">
        <f t="shared" ref="H10:X10" si="0">SUM(H6:H9)</f>
        <v>34.17</v>
      </c>
      <c r="I10" s="35">
        <f t="shared" si="0"/>
        <v>17.05</v>
      </c>
      <c r="J10" s="282">
        <f t="shared" si="0"/>
        <v>94.48</v>
      </c>
      <c r="K10" s="284">
        <f t="shared" si="0"/>
        <v>675.89</v>
      </c>
      <c r="L10" s="215">
        <f t="shared" si="0"/>
        <v>0.17</v>
      </c>
      <c r="M10" s="35">
        <f t="shared" si="0"/>
        <v>0.51</v>
      </c>
      <c r="N10" s="35">
        <f t="shared" si="0"/>
        <v>8.9</v>
      </c>
      <c r="O10" s="35">
        <f t="shared" si="0"/>
        <v>80</v>
      </c>
      <c r="P10" s="72">
        <f t="shared" si="0"/>
        <v>0.35</v>
      </c>
      <c r="Q10" s="215">
        <f t="shared" si="0"/>
        <v>352.19</v>
      </c>
      <c r="R10" s="35">
        <f t="shared" si="0"/>
        <v>418.3</v>
      </c>
      <c r="S10" s="35">
        <f t="shared" si="0"/>
        <v>71.5</v>
      </c>
      <c r="T10" s="35">
        <f t="shared" si="0"/>
        <v>1.88</v>
      </c>
      <c r="U10" s="35">
        <f t="shared" si="0"/>
        <v>540.54999999999995</v>
      </c>
      <c r="V10" s="35">
        <f t="shared" si="0"/>
        <v>1.2E-2</v>
      </c>
      <c r="W10" s="35">
        <f t="shared" si="0"/>
        <v>3.5999999999999997E-2</v>
      </c>
      <c r="X10" s="72">
        <f t="shared" si="0"/>
        <v>0.08</v>
      </c>
    </row>
    <row r="11" spans="1:24" s="37" customFormat="1" ht="23.25" customHeight="1" thickBot="1" x14ac:dyDescent="0.3">
      <c r="A11" s="148"/>
      <c r="B11" s="884"/>
      <c r="C11" s="153"/>
      <c r="D11" s="278"/>
      <c r="E11" s="316" t="s">
        <v>21</v>
      </c>
      <c r="F11" s="179"/>
      <c r="G11" s="142"/>
      <c r="H11" s="162"/>
      <c r="I11" s="52"/>
      <c r="J11" s="131"/>
      <c r="K11" s="209">
        <f>K10/27.2</f>
        <v>24.848897058823528</v>
      </c>
      <c r="L11" s="217"/>
      <c r="M11" s="162"/>
      <c r="N11" s="52"/>
      <c r="O11" s="52"/>
      <c r="P11" s="120"/>
      <c r="Q11" s="217"/>
      <c r="R11" s="52"/>
      <c r="S11" s="52"/>
      <c r="T11" s="52"/>
      <c r="U11" s="52"/>
      <c r="V11" s="52"/>
      <c r="W11" s="52"/>
      <c r="X11" s="120"/>
    </row>
    <row r="12" spans="1:24" s="16" customFormat="1" ht="33.75" customHeight="1" x14ac:dyDescent="0.25">
      <c r="A12" s="90" t="s">
        <v>7</v>
      </c>
      <c r="B12" s="143"/>
      <c r="C12" s="161">
        <v>14</v>
      </c>
      <c r="D12" s="663" t="s">
        <v>81</v>
      </c>
      <c r="E12" s="714" t="s">
        <v>83</v>
      </c>
      <c r="F12" s="161">
        <v>100</v>
      </c>
      <c r="G12" s="752"/>
      <c r="H12" s="446">
        <v>4.99</v>
      </c>
      <c r="I12" s="418">
        <v>12.96</v>
      </c>
      <c r="J12" s="419">
        <v>6.41</v>
      </c>
      <c r="K12" s="452">
        <v>162.63999999999999</v>
      </c>
      <c r="L12" s="449">
        <v>0.02</v>
      </c>
      <c r="M12" s="418">
        <v>0.08</v>
      </c>
      <c r="N12" s="418">
        <v>3.28</v>
      </c>
      <c r="O12" s="418">
        <v>50</v>
      </c>
      <c r="P12" s="419">
        <v>0.16</v>
      </c>
      <c r="Q12" s="449">
        <v>173.7</v>
      </c>
      <c r="R12" s="418">
        <v>112.99</v>
      </c>
      <c r="S12" s="418">
        <v>20.85</v>
      </c>
      <c r="T12" s="418">
        <v>1.1200000000000001</v>
      </c>
      <c r="U12" s="418">
        <v>200.78</v>
      </c>
      <c r="V12" s="418">
        <v>5.0000000000000001E-3</v>
      </c>
      <c r="W12" s="418">
        <v>1E-3</v>
      </c>
      <c r="X12" s="419">
        <v>0.01</v>
      </c>
    </row>
    <row r="13" spans="1:24" s="16" customFormat="1" ht="33.75" customHeight="1" x14ac:dyDescent="0.25">
      <c r="A13" s="88"/>
      <c r="B13" s="140"/>
      <c r="C13" s="139">
        <v>41</v>
      </c>
      <c r="D13" s="224" t="s">
        <v>9</v>
      </c>
      <c r="E13" s="397" t="s">
        <v>84</v>
      </c>
      <c r="F13" s="244">
        <v>250</v>
      </c>
      <c r="G13" s="413"/>
      <c r="H13" s="267">
        <v>8.33</v>
      </c>
      <c r="I13" s="84">
        <v>6.89</v>
      </c>
      <c r="J13" s="222">
        <v>10.94</v>
      </c>
      <c r="K13" s="225">
        <v>139.47</v>
      </c>
      <c r="L13" s="267">
        <v>0.09</v>
      </c>
      <c r="M13" s="223">
        <v>0.08</v>
      </c>
      <c r="N13" s="84">
        <v>3.44</v>
      </c>
      <c r="O13" s="84">
        <v>140</v>
      </c>
      <c r="P13" s="85">
        <v>0</v>
      </c>
      <c r="Q13" s="267">
        <v>28.67</v>
      </c>
      <c r="R13" s="84">
        <v>122.21</v>
      </c>
      <c r="S13" s="84">
        <v>27.63</v>
      </c>
      <c r="T13" s="84">
        <v>1.73</v>
      </c>
      <c r="U13" s="84">
        <v>374.73</v>
      </c>
      <c r="V13" s="84">
        <v>5.0000000000000001E-3</v>
      </c>
      <c r="W13" s="84">
        <v>2E-3</v>
      </c>
      <c r="X13" s="222">
        <v>0.04</v>
      </c>
    </row>
    <row r="14" spans="1:24" s="37" customFormat="1" ht="33.75" customHeight="1" x14ac:dyDescent="0.25">
      <c r="A14" s="95"/>
      <c r="B14" s="125"/>
      <c r="C14" s="139">
        <v>81</v>
      </c>
      <c r="D14" s="224" t="s">
        <v>10</v>
      </c>
      <c r="E14" s="165" t="s">
        <v>73</v>
      </c>
      <c r="F14" s="655">
        <v>100</v>
      </c>
      <c r="G14" s="140"/>
      <c r="H14" s="291">
        <v>26.45</v>
      </c>
      <c r="I14" s="20">
        <v>22.03</v>
      </c>
      <c r="J14" s="47">
        <v>0.8</v>
      </c>
      <c r="K14" s="290">
        <v>305.07</v>
      </c>
      <c r="L14" s="291">
        <v>0.1</v>
      </c>
      <c r="M14" s="19">
        <v>0.18</v>
      </c>
      <c r="N14" s="20">
        <v>1.21</v>
      </c>
      <c r="O14" s="20">
        <v>40</v>
      </c>
      <c r="P14" s="47">
        <v>0.01</v>
      </c>
      <c r="Q14" s="19">
        <v>22.56</v>
      </c>
      <c r="R14" s="20">
        <v>210.9</v>
      </c>
      <c r="S14" s="20">
        <v>25.17</v>
      </c>
      <c r="T14" s="20">
        <v>1.71</v>
      </c>
      <c r="U14" s="20">
        <v>297.27999999999997</v>
      </c>
      <c r="V14" s="20">
        <v>6.0000000000000001E-3</v>
      </c>
      <c r="W14" s="20">
        <v>0</v>
      </c>
      <c r="X14" s="47">
        <v>0.17</v>
      </c>
    </row>
    <row r="15" spans="1:24" s="16" customFormat="1" ht="43.5" customHeight="1" x14ac:dyDescent="0.25">
      <c r="A15" s="91"/>
      <c r="B15" s="139"/>
      <c r="C15" s="139">
        <v>124</v>
      </c>
      <c r="D15" s="224" t="s">
        <v>87</v>
      </c>
      <c r="E15" s="397" t="s">
        <v>85</v>
      </c>
      <c r="F15" s="244">
        <v>180</v>
      </c>
      <c r="G15" s="413"/>
      <c r="H15" s="267">
        <v>4.72</v>
      </c>
      <c r="I15" s="84">
        <v>5.08</v>
      </c>
      <c r="J15" s="222">
        <v>26.21</v>
      </c>
      <c r="K15" s="225">
        <v>168.66</v>
      </c>
      <c r="L15" s="267">
        <v>0.13</v>
      </c>
      <c r="M15" s="223">
        <v>0.02</v>
      </c>
      <c r="N15" s="84">
        <v>0</v>
      </c>
      <c r="O15" s="84">
        <v>20</v>
      </c>
      <c r="P15" s="85">
        <v>0.08</v>
      </c>
      <c r="Q15" s="267">
        <v>13.09</v>
      </c>
      <c r="R15" s="84">
        <v>89.45</v>
      </c>
      <c r="S15" s="84">
        <v>31.29</v>
      </c>
      <c r="T15" s="84">
        <v>1.04</v>
      </c>
      <c r="U15" s="84">
        <v>77.19</v>
      </c>
      <c r="V15" s="84">
        <v>2E-3</v>
      </c>
      <c r="W15" s="84">
        <v>1E-3</v>
      </c>
      <c r="X15" s="222">
        <v>0.01</v>
      </c>
    </row>
    <row r="16" spans="1:24" s="16" customFormat="1" ht="33.75" customHeight="1" x14ac:dyDescent="0.25">
      <c r="A16" s="91"/>
      <c r="B16" s="225"/>
      <c r="C16" s="225">
        <v>100</v>
      </c>
      <c r="D16" s="224" t="s">
        <v>88</v>
      </c>
      <c r="E16" s="156" t="s">
        <v>86</v>
      </c>
      <c r="F16" s="139">
        <v>200</v>
      </c>
      <c r="G16" s="413"/>
      <c r="H16" s="291">
        <v>0.15</v>
      </c>
      <c r="I16" s="20">
        <v>0.04</v>
      </c>
      <c r="J16" s="47">
        <v>12.83</v>
      </c>
      <c r="K16" s="206">
        <v>52.45</v>
      </c>
      <c r="L16" s="258">
        <v>0</v>
      </c>
      <c r="M16" s="17">
        <v>0</v>
      </c>
      <c r="N16" s="15">
        <v>1.2</v>
      </c>
      <c r="O16" s="15">
        <v>0</v>
      </c>
      <c r="P16" s="42">
        <v>0</v>
      </c>
      <c r="Q16" s="17">
        <v>6.83</v>
      </c>
      <c r="R16" s="15">
        <v>5.22</v>
      </c>
      <c r="S16" s="15">
        <v>4.5199999999999996</v>
      </c>
      <c r="T16" s="15">
        <v>0.12</v>
      </c>
      <c r="U16" s="15">
        <v>42.79</v>
      </c>
      <c r="V16" s="15">
        <v>0</v>
      </c>
      <c r="W16" s="15">
        <v>0.02</v>
      </c>
      <c r="X16" s="42">
        <v>0</v>
      </c>
    </row>
    <row r="17" spans="1:24" s="16" customFormat="1" ht="33.75" customHeight="1" x14ac:dyDescent="0.25">
      <c r="A17" s="91"/>
      <c r="B17" s="225"/>
      <c r="C17" s="225">
        <v>119</v>
      </c>
      <c r="D17" s="224" t="s">
        <v>14</v>
      </c>
      <c r="E17" s="156" t="s">
        <v>55</v>
      </c>
      <c r="F17" s="139">
        <v>20</v>
      </c>
      <c r="G17" s="139"/>
      <c r="H17" s="19">
        <v>1.52</v>
      </c>
      <c r="I17" s="20">
        <v>0.16</v>
      </c>
      <c r="J17" s="21">
        <v>9.84</v>
      </c>
      <c r="K17" s="289">
        <v>47</v>
      </c>
      <c r="L17" s="291">
        <v>0.02</v>
      </c>
      <c r="M17" s="19">
        <v>0.01</v>
      </c>
      <c r="N17" s="20">
        <v>0</v>
      </c>
      <c r="O17" s="20">
        <v>0</v>
      </c>
      <c r="P17" s="47">
        <v>0</v>
      </c>
      <c r="Q17" s="291">
        <v>4</v>
      </c>
      <c r="R17" s="20">
        <v>13</v>
      </c>
      <c r="S17" s="20">
        <v>2.8</v>
      </c>
      <c r="T17" s="20">
        <v>0.22</v>
      </c>
      <c r="U17" s="20">
        <v>18.600000000000001</v>
      </c>
      <c r="V17" s="20">
        <v>1E-3</v>
      </c>
      <c r="W17" s="20">
        <v>1E-3</v>
      </c>
      <c r="X17" s="47">
        <v>2.9</v>
      </c>
    </row>
    <row r="18" spans="1:24" s="16" customFormat="1" ht="33.75" customHeight="1" x14ac:dyDescent="0.25">
      <c r="A18" s="95"/>
      <c r="B18" s="139"/>
      <c r="C18" s="139">
        <v>120</v>
      </c>
      <c r="D18" s="224" t="s">
        <v>15</v>
      </c>
      <c r="E18" s="156" t="s">
        <v>47</v>
      </c>
      <c r="F18" s="139">
        <v>20</v>
      </c>
      <c r="G18" s="139"/>
      <c r="H18" s="19">
        <v>1.32</v>
      </c>
      <c r="I18" s="20">
        <v>0.24</v>
      </c>
      <c r="J18" s="21">
        <v>8.0399999999999991</v>
      </c>
      <c r="K18" s="289">
        <v>39.6</v>
      </c>
      <c r="L18" s="291">
        <v>0.03</v>
      </c>
      <c r="M18" s="19">
        <v>0.02</v>
      </c>
      <c r="N18" s="20">
        <v>0</v>
      </c>
      <c r="O18" s="20">
        <v>0</v>
      </c>
      <c r="P18" s="47">
        <v>0</v>
      </c>
      <c r="Q18" s="291">
        <v>5.8</v>
      </c>
      <c r="R18" s="20">
        <v>30</v>
      </c>
      <c r="S18" s="20">
        <v>9.4</v>
      </c>
      <c r="T18" s="20">
        <v>0.78</v>
      </c>
      <c r="U18" s="20">
        <v>47</v>
      </c>
      <c r="V18" s="20">
        <v>1E-3</v>
      </c>
      <c r="W18" s="20">
        <v>1E-3</v>
      </c>
      <c r="X18" s="47">
        <v>0</v>
      </c>
    </row>
    <row r="19" spans="1:24" s="16" customFormat="1" ht="33.75" customHeight="1" x14ac:dyDescent="0.25">
      <c r="A19" s="95"/>
      <c r="B19" s="125"/>
      <c r="C19" s="144"/>
      <c r="D19" s="666"/>
      <c r="E19" s="325" t="s">
        <v>20</v>
      </c>
      <c r="F19" s="208">
        <f>F12+F13+'10 день'!F14+F15+F16+F17+F18</f>
        <v>870</v>
      </c>
      <c r="G19" s="275"/>
      <c r="H19" s="216">
        <f>H12+H13+'10 день'!H14+H15+H16+H17+H18</f>
        <v>37.470000000000006</v>
      </c>
      <c r="I19" s="98">
        <f>I12+I13+'10 день'!I14+I15+I16+I17+I18</f>
        <v>39.839999999999996</v>
      </c>
      <c r="J19" s="100">
        <f>J12+J13+'10 день'!J14+J15+J16+J17+J18</f>
        <v>87.800000000000011</v>
      </c>
      <c r="K19" s="208">
        <f>SUM(K12:K18)</f>
        <v>914.8900000000001</v>
      </c>
      <c r="L19" s="99">
        <f>L12+L13+'10 день'!L14+L15+L16+L17+L18</f>
        <v>0.4</v>
      </c>
      <c r="M19" s="98">
        <f>N12+M13+'10 день'!M14+M15+M16+M17+M18</f>
        <v>3.5399999999999996</v>
      </c>
      <c r="N19" s="98">
        <f>O12+N13+'10 день'!N14+N15+N16+N17+N18</f>
        <v>56.14</v>
      </c>
      <c r="O19" s="98">
        <f>P12+O13+'10 день'!O14+O15+O16+O17+O18</f>
        <v>320.15999999999997</v>
      </c>
      <c r="P19" s="100">
        <f>Q12+P13+'10 день'!P14+P15+P16+P17+P18</f>
        <v>174.08</v>
      </c>
      <c r="Q19" s="99">
        <f>R12+Q13+'10 день'!Q14+Q15+Q16+Q17+Q18</f>
        <v>236.3</v>
      </c>
      <c r="R19" s="98">
        <f>S12+R13+'10 день'!R14+R15+R16+R17+R18</f>
        <v>496.47</v>
      </c>
      <c r="S19" s="98">
        <f>T12+S13+'10 день'!S14+S15+S16+S17+S18</f>
        <v>132.6</v>
      </c>
      <c r="T19" s="98">
        <f>U12+T13+'10 день'!T14+T15+T16+T17+T18</f>
        <v>205.95</v>
      </c>
      <c r="U19" s="98">
        <f>V12+U13+'10 день'!U14+U15+U16+U17+U18</f>
        <v>951.17500000000007</v>
      </c>
      <c r="V19" s="98">
        <f>W12+V13+'10 день'!V14+V15+V16+V17+V18</f>
        <v>0.13</v>
      </c>
      <c r="W19" s="98">
        <f>X12+W13+'10 день'!W14+W15+W16+W17+W18</f>
        <v>0.05</v>
      </c>
      <c r="X19" s="100">
        <f>Y12+X13+'10 день'!X14+X15+X16+X17+X18</f>
        <v>3.51</v>
      </c>
    </row>
    <row r="20" spans="1:24" s="16" customFormat="1" ht="33.75" customHeight="1" thickBot="1" x14ac:dyDescent="0.3">
      <c r="A20" s="119"/>
      <c r="B20" s="126"/>
      <c r="C20" s="142"/>
      <c r="D20" s="426"/>
      <c r="E20" s="376" t="s">
        <v>21</v>
      </c>
      <c r="F20" s="142"/>
      <c r="G20" s="220"/>
      <c r="H20" s="263"/>
      <c r="I20" s="159"/>
      <c r="J20" s="160"/>
      <c r="K20" s="453">
        <f>K19/27.2</f>
        <v>33.635661764705887</v>
      </c>
      <c r="L20" s="221"/>
      <c r="M20" s="159"/>
      <c r="N20" s="159"/>
      <c r="O20" s="159"/>
      <c r="P20" s="160"/>
      <c r="Q20" s="221"/>
      <c r="R20" s="159"/>
      <c r="S20" s="159"/>
      <c r="T20" s="159"/>
      <c r="U20" s="159"/>
      <c r="V20" s="159"/>
      <c r="W20" s="159"/>
      <c r="X20" s="160"/>
    </row>
    <row r="21" spans="1:24" x14ac:dyDescent="0.25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 x14ac:dyDescent="0.25">
      <c r="E22" s="25"/>
      <c r="F22" s="26"/>
      <c r="G22" s="11"/>
      <c r="H22" s="9"/>
      <c r="I22" s="11"/>
      <c r="J22" s="11"/>
    </row>
    <row r="23" spans="1:24" ht="18.75" x14ac:dyDescent="0.25">
      <c r="E23" s="25"/>
      <c r="F23" s="26"/>
      <c r="G23" s="11"/>
      <c r="H23" s="11"/>
      <c r="I23" s="11"/>
      <c r="J23" s="11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1"/>
  <sheetViews>
    <sheetView topLeftCell="C1" zoomScale="80" zoomScaleNormal="80" workbookViewId="0">
      <selection activeCell="H7" sqref="H7:X7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2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23">
        <v>13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46"/>
      <c r="B4" s="653"/>
      <c r="C4" s="653" t="s">
        <v>39</v>
      </c>
      <c r="D4" s="268"/>
      <c r="E4" s="833"/>
      <c r="F4" s="835"/>
      <c r="G4" s="767"/>
      <c r="H4" s="853" t="s">
        <v>22</v>
      </c>
      <c r="I4" s="854"/>
      <c r="J4" s="854"/>
      <c r="K4" s="692" t="s">
        <v>23</v>
      </c>
      <c r="L4" s="1047" t="s">
        <v>24</v>
      </c>
      <c r="M4" s="1048"/>
      <c r="N4" s="1049"/>
      <c r="O4" s="1049"/>
      <c r="P4" s="1050"/>
      <c r="Q4" s="1056" t="s">
        <v>25</v>
      </c>
      <c r="R4" s="1057"/>
      <c r="S4" s="1057"/>
      <c r="T4" s="1057"/>
      <c r="U4" s="1057"/>
      <c r="V4" s="1057"/>
      <c r="W4" s="1057"/>
      <c r="X4" s="1060"/>
    </row>
    <row r="5" spans="1:24" s="16" customFormat="1" ht="28.5" customHeight="1" thickBot="1" x14ac:dyDescent="0.3">
      <c r="A5" s="147" t="s">
        <v>0</v>
      </c>
      <c r="B5" s="885"/>
      <c r="C5" s="108" t="s">
        <v>40</v>
      </c>
      <c r="D5" s="673" t="s">
        <v>41</v>
      </c>
      <c r="E5" s="103" t="s">
        <v>38</v>
      </c>
      <c r="F5" s="108" t="s">
        <v>26</v>
      </c>
      <c r="G5" s="108" t="s">
        <v>37</v>
      </c>
      <c r="H5" s="632" t="s">
        <v>27</v>
      </c>
      <c r="I5" s="522" t="s">
        <v>28</v>
      </c>
      <c r="J5" s="632" t="s">
        <v>29</v>
      </c>
      <c r="K5" s="693" t="s">
        <v>30</v>
      </c>
      <c r="L5" s="570" t="s">
        <v>31</v>
      </c>
      <c r="M5" s="570" t="s">
        <v>119</v>
      </c>
      <c r="N5" s="570" t="s">
        <v>32</v>
      </c>
      <c r="O5" s="571" t="s">
        <v>120</v>
      </c>
      <c r="P5" s="570" t="s">
        <v>121</v>
      </c>
      <c r="Q5" s="570" t="s">
        <v>33</v>
      </c>
      <c r="R5" s="570" t="s">
        <v>34</v>
      </c>
      <c r="S5" s="570" t="s">
        <v>35</v>
      </c>
      <c r="T5" s="570" t="s">
        <v>36</v>
      </c>
      <c r="U5" s="570" t="s">
        <v>122</v>
      </c>
      <c r="V5" s="570" t="s">
        <v>123</v>
      </c>
      <c r="W5" s="570" t="s">
        <v>124</v>
      </c>
      <c r="X5" s="767" t="s">
        <v>125</v>
      </c>
    </row>
    <row r="6" spans="1:24" s="16" customFormat="1" ht="26.45" customHeight="1" x14ac:dyDescent="0.25">
      <c r="A6" s="109" t="s">
        <v>6</v>
      </c>
      <c r="B6" s="143"/>
      <c r="C6" s="547">
        <v>25</v>
      </c>
      <c r="D6" s="678" t="s">
        <v>19</v>
      </c>
      <c r="E6" s="375" t="s">
        <v>50</v>
      </c>
      <c r="F6" s="654">
        <v>150</v>
      </c>
      <c r="G6" s="143"/>
      <c r="H6" s="39">
        <v>0.6</v>
      </c>
      <c r="I6" s="40">
        <v>0.45</v>
      </c>
      <c r="J6" s="41">
        <v>15.45</v>
      </c>
      <c r="K6" s="339">
        <v>70.5</v>
      </c>
      <c r="L6" s="281">
        <v>0.03</v>
      </c>
      <c r="M6" s="40">
        <v>0.05</v>
      </c>
      <c r="N6" s="40">
        <v>7.5</v>
      </c>
      <c r="O6" s="40">
        <v>0</v>
      </c>
      <c r="P6" s="43">
        <v>0</v>
      </c>
      <c r="Q6" s="281">
        <v>28.5</v>
      </c>
      <c r="R6" s="40">
        <v>24</v>
      </c>
      <c r="S6" s="40">
        <v>18</v>
      </c>
      <c r="T6" s="40">
        <v>0</v>
      </c>
      <c r="U6" s="40">
        <v>232.5</v>
      </c>
      <c r="V6" s="40">
        <v>1E-3</v>
      </c>
      <c r="W6" s="40">
        <v>0</v>
      </c>
      <c r="X6" s="51">
        <v>0.01</v>
      </c>
    </row>
    <row r="7" spans="1:24" s="37" customFormat="1" ht="26.45" customHeight="1" x14ac:dyDescent="0.25">
      <c r="A7" s="148"/>
      <c r="B7" s="125"/>
      <c r="C7" s="153">
        <v>125</v>
      </c>
      <c r="D7" s="542" t="s">
        <v>89</v>
      </c>
      <c r="E7" s="135" t="s">
        <v>153</v>
      </c>
      <c r="F7" s="179">
        <v>200</v>
      </c>
      <c r="G7" s="156"/>
      <c r="H7" s="768">
        <v>10.47</v>
      </c>
      <c r="I7" s="96">
        <v>6.98</v>
      </c>
      <c r="J7" s="101">
        <v>55.05</v>
      </c>
      <c r="K7" s="493">
        <v>325.14</v>
      </c>
      <c r="L7" s="412">
        <v>0.11</v>
      </c>
      <c r="M7" s="96">
        <v>0.05</v>
      </c>
      <c r="N7" s="96">
        <v>0.02</v>
      </c>
      <c r="O7" s="96">
        <v>30</v>
      </c>
      <c r="P7" s="97">
        <v>0.15</v>
      </c>
      <c r="Q7" s="412">
        <v>69.25</v>
      </c>
      <c r="R7" s="96">
        <v>96.69</v>
      </c>
      <c r="S7" s="96">
        <v>14.2</v>
      </c>
      <c r="T7" s="96">
        <v>1.29</v>
      </c>
      <c r="U7" s="96">
        <v>101.52</v>
      </c>
      <c r="V7" s="96">
        <v>1E-3</v>
      </c>
      <c r="W7" s="96">
        <v>0</v>
      </c>
      <c r="X7" s="101">
        <v>0.02</v>
      </c>
    </row>
    <row r="8" spans="1:24" s="37" customFormat="1" ht="25.5" customHeight="1" x14ac:dyDescent="0.25">
      <c r="A8" s="148"/>
      <c r="B8" s="125"/>
      <c r="C8" s="153">
        <v>114</v>
      </c>
      <c r="D8" s="194" t="s">
        <v>46</v>
      </c>
      <c r="E8" s="508" t="s">
        <v>52</v>
      </c>
      <c r="F8" s="210">
        <v>200</v>
      </c>
      <c r="G8" s="138"/>
      <c r="H8" s="17">
        <v>0</v>
      </c>
      <c r="I8" s="15">
        <v>0</v>
      </c>
      <c r="J8" s="18">
        <v>7.27</v>
      </c>
      <c r="K8" s="309">
        <v>28.73</v>
      </c>
      <c r="L8" s="258">
        <v>0</v>
      </c>
      <c r="M8" s="15">
        <v>0</v>
      </c>
      <c r="N8" s="15">
        <v>0</v>
      </c>
      <c r="O8" s="15">
        <v>0</v>
      </c>
      <c r="P8" s="18">
        <v>0</v>
      </c>
      <c r="Q8" s="258">
        <v>0.26</v>
      </c>
      <c r="R8" s="15">
        <v>0.03</v>
      </c>
      <c r="S8" s="15">
        <v>0.03</v>
      </c>
      <c r="T8" s="15">
        <v>0.02</v>
      </c>
      <c r="U8" s="15">
        <v>0.28999999999999998</v>
      </c>
      <c r="V8" s="15">
        <v>0</v>
      </c>
      <c r="W8" s="15">
        <v>0</v>
      </c>
      <c r="X8" s="42">
        <v>0</v>
      </c>
    </row>
    <row r="9" spans="1:24" s="37" customFormat="1" ht="20.25" customHeight="1" x14ac:dyDescent="0.25">
      <c r="A9" s="148"/>
      <c r="B9" s="125"/>
      <c r="C9" s="152" t="s">
        <v>159</v>
      </c>
      <c r="D9" s="194" t="s">
        <v>18</v>
      </c>
      <c r="E9" s="231" t="s">
        <v>160</v>
      </c>
      <c r="F9" s="649">
        <v>100</v>
      </c>
      <c r="G9" s="138"/>
      <c r="H9" s="17">
        <v>0</v>
      </c>
      <c r="I9" s="15">
        <v>0</v>
      </c>
      <c r="J9" s="42">
        <v>15</v>
      </c>
      <c r="K9" s="272">
        <v>60</v>
      </c>
      <c r="L9" s="258"/>
      <c r="M9" s="15"/>
      <c r="N9" s="15"/>
      <c r="O9" s="15"/>
      <c r="P9" s="18"/>
      <c r="Q9" s="258"/>
      <c r="R9" s="15"/>
      <c r="S9" s="15"/>
      <c r="T9" s="15"/>
      <c r="U9" s="15"/>
      <c r="V9" s="15"/>
      <c r="W9" s="15"/>
      <c r="X9" s="42"/>
    </row>
    <row r="10" spans="1:24" s="37" customFormat="1" ht="26.45" customHeight="1" x14ac:dyDescent="0.25">
      <c r="A10" s="148"/>
      <c r="B10" s="139"/>
      <c r="C10" s="514">
        <v>119</v>
      </c>
      <c r="D10" s="135" t="s">
        <v>55</v>
      </c>
      <c r="E10" s="219" t="s">
        <v>42</v>
      </c>
      <c r="F10" s="179">
        <v>30</v>
      </c>
      <c r="G10" s="769"/>
      <c r="H10" s="19">
        <v>2.2799999999999998</v>
      </c>
      <c r="I10" s="20">
        <v>0.24</v>
      </c>
      <c r="J10" s="47">
        <v>14.76</v>
      </c>
      <c r="K10" s="468">
        <v>70.5</v>
      </c>
      <c r="L10" s="291">
        <v>0.03</v>
      </c>
      <c r="M10" s="20">
        <v>0.01</v>
      </c>
      <c r="N10" s="20">
        <v>0</v>
      </c>
      <c r="O10" s="20">
        <v>0</v>
      </c>
      <c r="P10" s="21">
        <v>0</v>
      </c>
      <c r="Q10" s="291">
        <v>6</v>
      </c>
      <c r="R10" s="20">
        <v>19.5</v>
      </c>
      <c r="S10" s="20">
        <v>4.2</v>
      </c>
      <c r="T10" s="20">
        <v>0.33</v>
      </c>
      <c r="U10" s="20">
        <v>27.9</v>
      </c>
      <c r="V10" s="20">
        <v>1E-3</v>
      </c>
      <c r="W10" s="20">
        <v>2E-3</v>
      </c>
      <c r="X10" s="47">
        <v>4.3499999999999996</v>
      </c>
    </row>
    <row r="11" spans="1:24" s="37" customFormat="1" ht="26.45" customHeight="1" x14ac:dyDescent="0.25">
      <c r="A11" s="148"/>
      <c r="B11" s="139"/>
      <c r="C11" s="153">
        <v>120</v>
      </c>
      <c r="D11" s="135" t="s">
        <v>47</v>
      </c>
      <c r="E11" s="219" t="s">
        <v>13</v>
      </c>
      <c r="F11" s="179">
        <v>30</v>
      </c>
      <c r="G11" s="769"/>
      <c r="H11" s="17">
        <v>1.98</v>
      </c>
      <c r="I11" s="15">
        <v>0.36</v>
      </c>
      <c r="J11" s="42">
        <v>12.06</v>
      </c>
      <c r="K11" s="272">
        <v>59.4</v>
      </c>
      <c r="L11" s="258">
        <v>0.05</v>
      </c>
      <c r="M11" s="15">
        <v>0.02</v>
      </c>
      <c r="N11" s="15">
        <v>0</v>
      </c>
      <c r="O11" s="15">
        <v>0</v>
      </c>
      <c r="P11" s="18">
        <v>0</v>
      </c>
      <c r="Q11" s="258">
        <v>8.6999999999999993</v>
      </c>
      <c r="R11" s="15">
        <v>45</v>
      </c>
      <c r="S11" s="15">
        <v>14.1</v>
      </c>
      <c r="T11" s="15">
        <v>1.17</v>
      </c>
      <c r="U11" s="15">
        <v>70.5</v>
      </c>
      <c r="V11" s="15">
        <v>1E-3</v>
      </c>
      <c r="W11" s="15">
        <v>2E-3</v>
      </c>
      <c r="X11" s="42">
        <v>0.01</v>
      </c>
    </row>
    <row r="12" spans="1:24" s="37" customFormat="1" ht="26.45" customHeight="1" x14ac:dyDescent="0.25">
      <c r="A12" s="148"/>
      <c r="B12" s="139"/>
      <c r="C12" s="153"/>
      <c r="D12" s="135"/>
      <c r="E12" s="195" t="s">
        <v>20</v>
      </c>
      <c r="F12" s="286">
        <f>SUM(F6:F11)</f>
        <v>710</v>
      </c>
      <c r="G12" s="284"/>
      <c r="H12" s="36">
        <f t="shared" ref="H12:X12" si="0">SUM(H6:H11)</f>
        <v>15.33</v>
      </c>
      <c r="I12" s="35">
        <f t="shared" si="0"/>
        <v>8.0300000000000011</v>
      </c>
      <c r="J12" s="72">
        <f t="shared" si="0"/>
        <v>119.59</v>
      </c>
      <c r="K12" s="407">
        <f>SUM(K6:K11)</f>
        <v>614.27</v>
      </c>
      <c r="L12" s="215">
        <f t="shared" si="0"/>
        <v>0.22000000000000003</v>
      </c>
      <c r="M12" s="35">
        <f t="shared" si="0"/>
        <v>0.13</v>
      </c>
      <c r="N12" s="35">
        <f t="shared" si="0"/>
        <v>7.52</v>
      </c>
      <c r="O12" s="35">
        <f t="shared" si="0"/>
        <v>30</v>
      </c>
      <c r="P12" s="282">
        <f t="shared" si="0"/>
        <v>0.15</v>
      </c>
      <c r="Q12" s="215">
        <f t="shared" si="0"/>
        <v>112.71000000000001</v>
      </c>
      <c r="R12" s="35">
        <f t="shared" si="0"/>
        <v>185.22</v>
      </c>
      <c r="S12" s="35">
        <f t="shared" si="0"/>
        <v>50.530000000000008</v>
      </c>
      <c r="T12" s="35">
        <f t="shared" si="0"/>
        <v>2.81</v>
      </c>
      <c r="U12" s="35">
        <f t="shared" si="0"/>
        <v>432.71</v>
      </c>
      <c r="V12" s="35">
        <f t="shared" si="0"/>
        <v>4.0000000000000001E-3</v>
      </c>
      <c r="W12" s="35">
        <f t="shared" si="0"/>
        <v>4.0000000000000001E-3</v>
      </c>
      <c r="X12" s="72">
        <f t="shared" si="0"/>
        <v>4.3899999999999997</v>
      </c>
    </row>
    <row r="13" spans="1:24" s="37" customFormat="1" ht="26.45" customHeight="1" thickBot="1" x14ac:dyDescent="0.3">
      <c r="A13" s="149"/>
      <c r="B13" s="142"/>
      <c r="C13" s="283"/>
      <c r="D13" s="292"/>
      <c r="E13" s="196" t="s">
        <v>21</v>
      </c>
      <c r="F13" s="211"/>
      <c r="G13" s="269"/>
      <c r="H13" s="221"/>
      <c r="I13" s="159"/>
      <c r="J13" s="160"/>
      <c r="K13" s="346">
        <f>K12/27.2</f>
        <v>22.58345588235294</v>
      </c>
      <c r="L13" s="263"/>
      <c r="M13" s="159"/>
      <c r="N13" s="159"/>
      <c r="O13" s="159"/>
      <c r="P13" s="236"/>
      <c r="Q13" s="263"/>
      <c r="R13" s="159"/>
      <c r="S13" s="159"/>
      <c r="T13" s="159"/>
      <c r="U13" s="159"/>
      <c r="V13" s="159"/>
      <c r="W13" s="159"/>
      <c r="X13" s="160"/>
    </row>
    <row r="14" spans="1:24" s="16" customFormat="1" ht="26.45" customHeight="1" x14ac:dyDescent="0.25">
      <c r="A14" s="109" t="s">
        <v>7</v>
      </c>
      <c r="B14" s="232"/>
      <c r="C14" s="429">
        <v>135</v>
      </c>
      <c r="D14" s="410" t="s">
        <v>19</v>
      </c>
      <c r="E14" s="192" t="s">
        <v>155</v>
      </c>
      <c r="F14" s="161">
        <v>100</v>
      </c>
      <c r="G14" s="663"/>
      <c r="H14" s="587">
        <v>2</v>
      </c>
      <c r="I14" s="588">
        <v>9</v>
      </c>
      <c r="J14" s="589">
        <v>8.6</v>
      </c>
      <c r="K14" s="411">
        <v>122</v>
      </c>
      <c r="L14" s="532">
        <v>0.02</v>
      </c>
      <c r="M14" s="533">
        <v>0.05</v>
      </c>
      <c r="N14" s="534">
        <v>7</v>
      </c>
      <c r="O14" s="534">
        <v>150</v>
      </c>
      <c r="P14" s="535">
        <v>0</v>
      </c>
      <c r="Q14" s="532">
        <v>41</v>
      </c>
      <c r="R14" s="534">
        <v>67</v>
      </c>
      <c r="S14" s="534">
        <v>35</v>
      </c>
      <c r="T14" s="534">
        <v>7</v>
      </c>
      <c r="U14" s="534">
        <v>315</v>
      </c>
      <c r="V14" s="534">
        <v>0</v>
      </c>
      <c r="W14" s="534">
        <v>0</v>
      </c>
      <c r="X14" s="530">
        <v>0</v>
      </c>
    </row>
    <row r="15" spans="1:24" s="16" customFormat="1" ht="26.45" customHeight="1" x14ac:dyDescent="0.25">
      <c r="A15" s="109"/>
      <c r="B15" s="140"/>
      <c r="C15" s="139" t="s">
        <v>189</v>
      </c>
      <c r="D15" s="136" t="s">
        <v>9</v>
      </c>
      <c r="E15" s="424" t="s">
        <v>184</v>
      </c>
      <c r="F15" s="659">
        <v>250</v>
      </c>
      <c r="G15" s="104"/>
      <c r="H15" s="259">
        <v>7.86</v>
      </c>
      <c r="I15" s="13">
        <v>7.97</v>
      </c>
      <c r="J15" s="23">
        <v>15.02</v>
      </c>
      <c r="K15" s="308">
        <v>163.89</v>
      </c>
      <c r="L15" s="259">
        <v>0.09</v>
      </c>
      <c r="M15" s="80">
        <v>0.1</v>
      </c>
      <c r="N15" s="13">
        <v>6.46</v>
      </c>
      <c r="O15" s="13">
        <v>150</v>
      </c>
      <c r="P15" s="44">
        <v>0.03</v>
      </c>
      <c r="Q15" s="259">
        <v>32.54</v>
      </c>
      <c r="R15" s="13">
        <v>119.84</v>
      </c>
      <c r="S15" s="13">
        <v>29.86</v>
      </c>
      <c r="T15" s="13">
        <v>1.65</v>
      </c>
      <c r="U15" s="13">
        <v>471.76</v>
      </c>
      <c r="V15" s="13">
        <v>6.77E-3</v>
      </c>
      <c r="W15" s="13">
        <v>2.0600000000000002E-3</v>
      </c>
      <c r="X15" s="44">
        <v>0.05</v>
      </c>
    </row>
    <row r="16" spans="1:24" s="37" customFormat="1" ht="26.45" customHeight="1" x14ac:dyDescent="0.25">
      <c r="A16" s="110"/>
      <c r="B16" s="125"/>
      <c r="C16" s="139">
        <v>80</v>
      </c>
      <c r="D16" s="542" t="s">
        <v>10</v>
      </c>
      <c r="E16" s="165" t="s">
        <v>99</v>
      </c>
      <c r="F16" s="244">
        <v>100</v>
      </c>
      <c r="G16" s="105"/>
      <c r="H16" s="258">
        <v>16.489999999999998</v>
      </c>
      <c r="I16" s="15">
        <v>14.11</v>
      </c>
      <c r="J16" s="42">
        <v>4.96</v>
      </c>
      <c r="K16" s="303">
        <v>213.19</v>
      </c>
      <c r="L16" s="258">
        <v>7.0000000000000007E-2</v>
      </c>
      <c r="M16" s="17">
        <v>0.12</v>
      </c>
      <c r="N16" s="15">
        <v>1.64</v>
      </c>
      <c r="O16" s="15">
        <v>30</v>
      </c>
      <c r="P16" s="42">
        <v>0</v>
      </c>
      <c r="Q16" s="258">
        <v>22.45</v>
      </c>
      <c r="R16" s="15">
        <v>134.15</v>
      </c>
      <c r="S16" s="15">
        <v>19.41</v>
      </c>
      <c r="T16" s="15">
        <v>1.36</v>
      </c>
      <c r="U16" s="15">
        <v>226.67</v>
      </c>
      <c r="V16" s="15">
        <v>4.0000000000000001E-3</v>
      </c>
      <c r="W16" s="15">
        <v>0</v>
      </c>
      <c r="X16" s="42">
        <v>0.1</v>
      </c>
    </row>
    <row r="17" spans="1:24" s="37" customFormat="1" ht="26.45" customHeight="1" x14ac:dyDescent="0.25">
      <c r="A17" s="110"/>
      <c r="B17" s="125"/>
      <c r="C17" s="139">
        <v>54</v>
      </c>
      <c r="D17" s="134" t="s">
        <v>87</v>
      </c>
      <c r="E17" s="194" t="s">
        <v>43</v>
      </c>
      <c r="F17" s="138">
        <v>180</v>
      </c>
      <c r="G17" s="132"/>
      <c r="H17" s="291">
        <v>8.7100000000000009</v>
      </c>
      <c r="I17" s="20">
        <v>5.95</v>
      </c>
      <c r="J17" s="21">
        <v>38.11</v>
      </c>
      <c r="K17" s="306">
        <v>238.6</v>
      </c>
      <c r="L17" s="291">
        <v>0.23</v>
      </c>
      <c r="M17" s="19">
        <v>0.12</v>
      </c>
      <c r="N17" s="20">
        <v>0</v>
      </c>
      <c r="O17" s="20">
        <v>20</v>
      </c>
      <c r="P17" s="47">
        <v>0.08</v>
      </c>
      <c r="Q17" s="291">
        <v>15.7</v>
      </c>
      <c r="R17" s="20">
        <v>191.66</v>
      </c>
      <c r="S17" s="20">
        <v>127.46</v>
      </c>
      <c r="T17" s="19">
        <v>4.29</v>
      </c>
      <c r="U17" s="20">
        <v>232.4</v>
      </c>
      <c r="V17" s="20">
        <v>2E-3</v>
      </c>
      <c r="W17" s="19">
        <v>4.0000000000000001E-3</v>
      </c>
      <c r="X17" s="47">
        <v>0.01</v>
      </c>
    </row>
    <row r="18" spans="1:24" s="16" customFormat="1" ht="33.75" customHeight="1" x14ac:dyDescent="0.25">
      <c r="A18" s="111"/>
      <c r="B18" s="140"/>
      <c r="C18" s="105">
        <v>98</v>
      </c>
      <c r="D18" s="155" t="s">
        <v>18</v>
      </c>
      <c r="E18" s="186" t="s">
        <v>17</v>
      </c>
      <c r="F18" s="199">
        <v>200</v>
      </c>
      <c r="G18" s="194"/>
      <c r="H18" s="291">
        <v>0.37</v>
      </c>
      <c r="I18" s="20">
        <v>0</v>
      </c>
      <c r="J18" s="21">
        <v>14.85</v>
      </c>
      <c r="K18" s="206">
        <v>59.48</v>
      </c>
      <c r="L18" s="258">
        <v>0</v>
      </c>
      <c r="M18" s="15">
        <v>0</v>
      </c>
      <c r="N18" s="15">
        <v>0</v>
      </c>
      <c r="O18" s="15">
        <v>0</v>
      </c>
      <c r="P18" s="18">
        <v>0</v>
      </c>
      <c r="Q18" s="258">
        <v>0.21</v>
      </c>
      <c r="R18" s="15">
        <v>0</v>
      </c>
      <c r="S18" s="15">
        <v>0</v>
      </c>
      <c r="T18" s="15">
        <v>0.02</v>
      </c>
      <c r="U18" s="15">
        <v>0.2</v>
      </c>
      <c r="V18" s="15">
        <v>0</v>
      </c>
      <c r="W18" s="15">
        <v>0</v>
      </c>
      <c r="X18" s="44">
        <v>0</v>
      </c>
    </row>
    <row r="19" spans="1:24" s="16" customFormat="1" ht="26.45" customHeight="1" x14ac:dyDescent="0.25">
      <c r="A19" s="111"/>
      <c r="B19" s="141"/>
      <c r="C19" s="225">
        <v>119</v>
      </c>
      <c r="D19" s="134" t="s">
        <v>55</v>
      </c>
      <c r="E19" s="194" t="s">
        <v>55</v>
      </c>
      <c r="F19" s="139">
        <v>20</v>
      </c>
      <c r="G19" s="139"/>
      <c r="H19" s="19">
        <v>1.52</v>
      </c>
      <c r="I19" s="20">
        <v>0.16</v>
      </c>
      <c r="J19" s="21">
        <v>9.84</v>
      </c>
      <c r="K19" s="289">
        <v>47</v>
      </c>
      <c r="L19" s="291">
        <v>0.02</v>
      </c>
      <c r="M19" s="19">
        <v>0.01</v>
      </c>
      <c r="N19" s="20">
        <v>0</v>
      </c>
      <c r="O19" s="20">
        <v>0</v>
      </c>
      <c r="P19" s="47">
        <v>0</v>
      </c>
      <c r="Q19" s="291">
        <v>4</v>
      </c>
      <c r="R19" s="20">
        <v>13</v>
      </c>
      <c r="S19" s="20">
        <v>2.8</v>
      </c>
      <c r="T19" s="20">
        <v>0.22</v>
      </c>
      <c r="U19" s="20">
        <v>18.600000000000001</v>
      </c>
      <c r="V19" s="20">
        <v>1E-3</v>
      </c>
      <c r="W19" s="20">
        <v>1E-3</v>
      </c>
      <c r="X19" s="47">
        <v>2.9</v>
      </c>
    </row>
    <row r="20" spans="1:24" s="16" customFormat="1" ht="26.45" customHeight="1" x14ac:dyDescent="0.25">
      <c r="A20" s="111"/>
      <c r="B20" s="141"/>
      <c r="C20" s="141">
        <v>120</v>
      </c>
      <c r="D20" s="134" t="s">
        <v>47</v>
      </c>
      <c r="E20" s="194" t="s">
        <v>47</v>
      </c>
      <c r="F20" s="139">
        <v>20</v>
      </c>
      <c r="G20" s="139"/>
      <c r="H20" s="19">
        <v>1.32</v>
      </c>
      <c r="I20" s="20">
        <v>0.24</v>
      </c>
      <c r="J20" s="21">
        <v>8.0399999999999991</v>
      </c>
      <c r="K20" s="289">
        <v>39.6</v>
      </c>
      <c r="L20" s="291">
        <v>0.03</v>
      </c>
      <c r="M20" s="19">
        <v>0.02</v>
      </c>
      <c r="N20" s="20">
        <v>0</v>
      </c>
      <c r="O20" s="20">
        <v>0</v>
      </c>
      <c r="P20" s="47">
        <v>0</v>
      </c>
      <c r="Q20" s="291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7">
        <v>0</v>
      </c>
    </row>
    <row r="21" spans="1:24" s="37" customFormat="1" ht="26.45" customHeight="1" x14ac:dyDescent="0.25">
      <c r="A21" s="110"/>
      <c r="B21" s="125"/>
      <c r="C21" s="144"/>
      <c r="D21" s="425"/>
      <c r="E21" s="195" t="s">
        <v>20</v>
      </c>
      <c r="F21" s="208">
        <f>SUM(F14:F20)</f>
        <v>870</v>
      </c>
      <c r="G21" s="275"/>
      <c r="H21" s="215">
        <f t="shared" ref="H21:J21" si="1">SUM(H14:H20)</f>
        <v>38.270000000000003</v>
      </c>
      <c r="I21" s="35">
        <f t="shared" si="1"/>
        <v>37.43</v>
      </c>
      <c r="J21" s="282">
        <f t="shared" si="1"/>
        <v>99.419999999999987</v>
      </c>
      <c r="K21" s="286">
        <f>SUM(K14:K20)</f>
        <v>883.76</v>
      </c>
      <c r="L21" s="215">
        <f t="shared" ref="L21:X21" si="2">SUM(L14:L20)</f>
        <v>0.46000000000000008</v>
      </c>
      <c r="M21" s="36">
        <f t="shared" si="2"/>
        <v>0.42000000000000004</v>
      </c>
      <c r="N21" s="35">
        <f t="shared" si="2"/>
        <v>15.100000000000001</v>
      </c>
      <c r="O21" s="35">
        <f t="shared" si="2"/>
        <v>350</v>
      </c>
      <c r="P21" s="72">
        <f t="shared" si="2"/>
        <v>0.11</v>
      </c>
      <c r="Q21" s="215">
        <f t="shared" si="2"/>
        <v>121.69999999999999</v>
      </c>
      <c r="R21" s="35">
        <f t="shared" si="2"/>
        <v>555.65</v>
      </c>
      <c r="S21" s="35">
        <f t="shared" si="2"/>
        <v>223.93</v>
      </c>
      <c r="T21" s="35">
        <f t="shared" si="2"/>
        <v>15.32</v>
      </c>
      <c r="U21" s="35">
        <f t="shared" si="2"/>
        <v>1311.6299999999999</v>
      </c>
      <c r="V21" s="35">
        <f t="shared" si="2"/>
        <v>1.4770000000000002E-2</v>
      </c>
      <c r="W21" s="35">
        <f t="shared" si="2"/>
        <v>8.0600000000000012E-3</v>
      </c>
      <c r="X21" s="72">
        <f t="shared" si="2"/>
        <v>3.06</v>
      </c>
    </row>
    <row r="22" spans="1:24" s="37" customFormat="1" ht="26.45" customHeight="1" thickBot="1" x14ac:dyDescent="0.3">
      <c r="A22" s="151"/>
      <c r="B22" s="126"/>
      <c r="C22" s="145"/>
      <c r="D22" s="558"/>
      <c r="E22" s="196" t="s">
        <v>21</v>
      </c>
      <c r="F22" s="142"/>
      <c r="G22" s="220"/>
      <c r="H22" s="217"/>
      <c r="I22" s="52"/>
      <c r="J22" s="131"/>
      <c r="K22" s="311">
        <f>K21/27.2</f>
        <v>32.491176470588236</v>
      </c>
      <c r="L22" s="217"/>
      <c r="M22" s="162"/>
      <c r="N22" s="52"/>
      <c r="O22" s="52"/>
      <c r="P22" s="120"/>
      <c r="Q22" s="217"/>
      <c r="R22" s="52"/>
      <c r="S22" s="52"/>
      <c r="T22" s="52"/>
      <c r="U22" s="52"/>
      <c r="V22" s="52"/>
      <c r="W22" s="52"/>
      <c r="X22" s="120"/>
    </row>
    <row r="23" spans="1:24" x14ac:dyDescent="0.25">
      <c r="A23" s="2"/>
      <c r="B23" s="4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25" spans="1:24" x14ac:dyDescent="0.25">
      <c r="D25" s="11"/>
      <c r="E25" s="11"/>
      <c r="F25" s="11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topLeftCell="E1" zoomScale="80" zoomScaleNormal="80" workbookViewId="0">
      <selection activeCell="H9" sqref="H9:X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9.85546875" bestFit="1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23">
        <v>14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46"/>
      <c r="B4" s="653"/>
      <c r="C4" s="650" t="s">
        <v>39</v>
      </c>
      <c r="D4" s="268"/>
      <c r="E4" s="766"/>
      <c r="F4" s="997"/>
      <c r="G4" s="764"/>
      <c r="H4" s="853" t="s">
        <v>22</v>
      </c>
      <c r="I4" s="854"/>
      <c r="J4" s="855"/>
      <c r="K4" s="692" t="s">
        <v>23</v>
      </c>
      <c r="L4" s="1047" t="s">
        <v>24</v>
      </c>
      <c r="M4" s="1048"/>
      <c r="N4" s="1049"/>
      <c r="O4" s="1049"/>
      <c r="P4" s="1050"/>
      <c r="Q4" s="1056" t="s">
        <v>25</v>
      </c>
      <c r="R4" s="1057"/>
      <c r="S4" s="1057"/>
      <c r="T4" s="1057"/>
      <c r="U4" s="1057"/>
      <c r="V4" s="1057"/>
      <c r="W4" s="1057"/>
      <c r="X4" s="1060"/>
    </row>
    <row r="5" spans="1:24" s="16" customFormat="1" ht="46.5" thickBot="1" x14ac:dyDescent="0.3">
      <c r="A5" s="147" t="s">
        <v>0</v>
      </c>
      <c r="B5" s="108"/>
      <c r="C5" s="130" t="s">
        <v>40</v>
      </c>
      <c r="D5" s="673" t="s">
        <v>41</v>
      </c>
      <c r="E5" s="103" t="s">
        <v>38</v>
      </c>
      <c r="F5" s="108" t="s">
        <v>26</v>
      </c>
      <c r="G5" s="130" t="s">
        <v>37</v>
      </c>
      <c r="H5" s="615" t="s">
        <v>27</v>
      </c>
      <c r="I5" s="522" t="s">
        <v>28</v>
      </c>
      <c r="J5" s="761" t="s">
        <v>29</v>
      </c>
      <c r="K5" s="800" t="s">
        <v>30</v>
      </c>
      <c r="L5" s="570" t="s">
        <v>31</v>
      </c>
      <c r="M5" s="570" t="s">
        <v>119</v>
      </c>
      <c r="N5" s="570" t="s">
        <v>32</v>
      </c>
      <c r="O5" s="571" t="s">
        <v>120</v>
      </c>
      <c r="P5" s="899" t="s">
        <v>121</v>
      </c>
      <c r="Q5" s="942" t="s">
        <v>33</v>
      </c>
      <c r="R5" s="570" t="s">
        <v>34</v>
      </c>
      <c r="S5" s="570" t="s">
        <v>35</v>
      </c>
      <c r="T5" s="570" t="s">
        <v>36</v>
      </c>
      <c r="U5" s="570" t="s">
        <v>122</v>
      </c>
      <c r="V5" s="570" t="s">
        <v>123</v>
      </c>
      <c r="W5" s="570" t="s">
        <v>124</v>
      </c>
      <c r="X5" s="767" t="s">
        <v>125</v>
      </c>
    </row>
    <row r="6" spans="1:24" s="16" customFormat="1" ht="26.45" customHeight="1" x14ac:dyDescent="0.25">
      <c r="A6" s="148" t="s">
        <v>6</v>
      </c>
      <c r="B6" s="809" t="s">
        <v>74</v>
      </c>
      <c r="C6" s="810">
        <v>324</v>
      </c>
      <c r="D6" s="753" t="s">
        <v>19</v>
      </c>
      <c r="E6" s="1015" t="s">
        <v>193</v>
      </c>
      <c r="F6" s="754">
        <v>100</v>
      </c>
      <c r="G6" s="543"/>
      <c r="H6" s="565">
        <v>1.94</v>
      </c>
      <c r="I6" s="566">
        <v>6.09</v>
      </c>
      <c r="J6" s="567">
        <v>3.8</v>
      </c>
      <c r="K6" s="501">
        <v>80.64</v>
      </c>
      <c r="L6" s="565">
        <v>0.05</v>
      </c>
      <c r="M6" s="566">
        <v>0.06</v>
      </c>
      <c r="N6" s="566">
        <v>24.09</v>
      </c>
      <c r="O6" s="566">
        <v>60</v>
      </c>
      <c r="P6" s="567">
        <v>0</v>
      </c>
      <c r="Q6" s="948">
        <v>31.15</v>
      </c>
      <c r="R6" s="566">
        <v>41.23</v>
      </c>
      <c r="S6" s="566">
        <v>18.850000000000001</v>
      </c>
      <c r="T6" s="566">
        <v>0.74</v>
      </c>
      <c r="U6" s="566">
        <v>125.96</v>
      </c>
      <c r="V6" s="566">
        <v>9.3000000000000005E-4</v>
      </c>
      <c r="W6" s="566">
        <v>2.2000000000000001E-4</v>
      </c>
      <c r="X6" s="567">
        <v>0.01</v>
      </c>
    </row>
    <row r="7" spans="1:24" s="16" customFormat="1" ht="26.45" customHeight="1" x14ac:dyDescent="0.25">
      <c r="A7" s="148"/>
      <c r="B7" s="201" t="s">
        <v>76</v>
      </c>
      <c r="C7" s="198">
        <v>29</v>
      </c>
      <c r="D7" s="755" t="s">
        <v>19</v>
      </c>
      <c r="E7" s="1016" t="s">
        <v>185</v>
      </c>
      <c r="F7" s="709">
        <v>100</v>
      </c>
      <c r="G7" s="544"/>
      <c r="H7" s="260">
        <v>1.1000000000000001</v>
      </c>
      <c r="I7" s="70">
        <v>0.2</v>
      </c>
      <c r="J7" s="114">
        <v>3.8</v>
      </c>
      <c r="K7" s="433">
        <v>24</v>
      </c>
      <c r="L7" s="260">
        <v>0.06</v>
      </c>
      <c r="M7" s="70">
        <v>0.04</v>
      </c>
      <c r="N7" s="70">
        <v>25</v>
      </c>
      <c r="O7" s="70">
        <v>130</v>
      </c>
      <c r="P7" s="114">
        <v>0</v>
      </c>
      <c r="Q7" s="925">
        <v>14</v>
      </c>
      <c r="R7" s="70">
        <v>26</v>
      </c>
      <c r="S7" s="70">
        <v>20</v>
      </c>
      <c r="T7" s="70">
        <v>0.9</v>
      </c>
      <c r="U7" s="70">
        <v>290</v>
      </c>
      <c r="V7" s="70">
        <v>2.0000000000000001E-4</v>
      </c>
      <c r="W7" s="70">
        <v>4.0000000000000002E-4</v>
      </c>
      <c r="X7" s="114">
        <v>0.02</v>
      </c>
    </row>
    <row r="8" spans="1:24" s="37" customFormat="1" ht="26.45" customHeight="1" x14ac:dyDescent="0.25">
      <c r="A8" s="148"/>
      <c r="B8" s="169" t="s">
        <v>74</v>
      </c>
      <c r="C8" s="175">
        <v>331</v>
      </c>
      <c r="D8" s="168" t="s">
        <v>90</v>
      </c>
      <c r="E8" s="187" t="s">
        <v>200</v>
      </c>
      <c r="F8" s="197">
        <v>110</v>
      </c>
      <c r="G8" s="698"/>
      <c r="H8" s="326">
        <v>17.989999999999998</v>
      </c>
      <c r="I8" s="65">
        <v>14.98</v>
      </c>
      <c r="J8" s="539">
        <v>12.23</v>
      </c>
      <c r="K8" s="992">
        <v>256.89</v>
      </c>
      <c r="L8" s="326">
        <v>0.09</v>
      </c>
      <c r="M8" s="65">
        <v>0.15</v>
      </c>
      <c r="N8" s="65">
        <v>3.74</v>
      </c>
      <c r="O8" s="65">
        <v>40</v>
      </c>
      <c r="P8" s="539">
        <v>0.02</v>
      </c>
      <c r="Q8" s="326">
        <v>32.159999999999997</v>
      </c>
      <c r="R8" s="65">
        <v>166.26</v>
      </c>
      <c r="S8" s="65">
        <v>27.8</v>
      </c>
      <c r="T8" s="65">
        <v>2.14</v>
      </c>
      <c r="U8" s="65">
        <v>357.35</v>
      </c>
      <c r="V8" s="65">
        <v>6.7999999999999996E-3</v>
      </c>
      <c r="W8" s="65">
        <v>1.72E-3</v>
      </c>
      <c r="X8" s="66">
        <v>0.08</v>
      </c>
    </row>
    <row r="9" spans="1:24" s="37" customFormat="1" ht="26.45" customHeight="1" x14ac:dyDescent="0.25">
      <c r="A9" s="148"/>
      <c r="B9" s="171" t="s">
        <v>76</v>
      </c>
      <c r="C9" s="176">
        <v>89</v>
      </c>
      <c r="D9" s="172" t="s">
        <v>82</v>
      </c>
      <c r="E9" s="188" t="s">
        <v>91</v>
      </c>
      <c r="F9" s="198">
        <v>100</v>
      </c>
      <c r="G9" s="756"/>
      <c r="H9" s="461">
        <v>19.5</v>
      </c>
      <c r="I9" s="83">
        <v>18.23</v>
      </c>
      <c r="J9" s="462">
        <v>4.55</v>
      </c>
      <c r="K9" s="568">
        <v>260.49</v>
      </c>
      <c r="L9" s="461">
        <v>0.06</v>
      </c>
      <c r="M9" s="83">
        <v>0.14000000000000001</v>
      </c>
      <c r="N9" s="83">
        <v>1.28</v>
      </c>
      <c r="O9" s="83">
        <v>0</v>
      </c>
      <c r="P9" s="462">
        <v>0</v>
      </c>
      <c r="Q9" s="949">
        <v>20.98</v>
      </c>
      <c r="R9" s="83">
        <v>191.49</v>
      </c>
      <c r="S9" s="83">
        <v>25.45</v>
      </c>
      <c r="T9" s="83">
        <v>2.85</v>
      </c>
      <c r="U9" s="83">
        <v>345.31</v>
      </c>
      <c r="V9" s="83">
        <v>8.0000000000000002E-3</v>
      </c>
      <c r="W9" s="83">
        <v>0</v>
      </c>
      <c r="X9" s="462">
        <v>0.06</v>
      </c>
    </row>
    <row r="10" spans="1:24" s="37" customFormat="1" ht="30.75" customHeight="1" x14ac:dyDescent="0.25">
      <c r="A10" s="148"/>
      <c r="B10" s="170"/>
      <c r="C10" s="139">
        <v>52</v>
      </c>
      <c r="D10" s="156" t="s">
        <v>64</v>
      </c>
      <c r="E10" s="302" t="s">
        <v>141</v>
      </c>
      <c r="F10" s="139">
        <v>180</v>
      </c>
      <c r="G10" s="105"/>
      <c r="H10" s="267">
        <v>3.98</v>
      </c>
      <c r="I10" s="84">
        <v>6.68</v>
      </c>
      <c r="J10" s="222">
        <v>31.19</v>
      </c>
      <c r="K10" s="411">
        <v>200.49</v>
      </c>
      <c r="L10" s="291">
        <v>0.18</v>
      </c>
      <c r="M10" s="20">
        <v>0.12</v>
      </c>
      <c r="N10" s="20">
        <v>16.8</v>
      </c>
      <c r="O10" s="20">
        <v>30</v>
      </c>
      <c r="P10" s="47">
        <v>0.09</v>
      </c>
      <c r="Q10" s="291">
        <v>21.3</v>
      </c>
      <c r="R10" s="20">
        <v>107.88</v>
      </c>
      <c r="S10" s="20">
        <v>42.11</v>
      </c>
      <c r="T10" s="20">
        <v>1.67</v>
      </c>
      <c r="U10" s="20">
        <v>990.81</v>
      </c>
      <c r="V10" s="20">
        <v>8.9999999999999993E-3</v>
      </c>
      <c r="W10" s="20">
        <v>1E-3</v>
      </c>
      <c r="X10" s="47">
        <v>0.06</v>
      </c>
    </row>
    <row r="11" spans="1:24" s="37" customFormat="1" ht="36" customHeight="1" x14ac:dyDescent="0.25">
      <c r="A11" s="148"/>
      <c r="B11" s="179"/>
      <c r="C11" s="140">
        <v>104</v>
      </c>
      <c r="D11" s="743" t="s">
        <v>18</v>
      </c>
      <c r="E11" s="731" t="s">
        <v>148</v>
      </c>
      <c r="F11" s="659">
        <v>200</v>
      </c>
      <c r="G11" s="104"/>
      <c r="H11" s="258">
        <v>0</v>
      </c>
      <c r="I11" s="15">
        <v>0</v>
      </c>
      <c r="J11" s="42">
        <v>14.4</v>
      </c>
      <c r="K11" s="272">
        <v>58.4</v>
      </c>
      <c r="L11" s="258">
        <v>0.1</v>
      </c>
      <c r="M11" s="15">
        <v>0.1</v>
      </c>
      <c r="N11" s="15">
        <v>3</v>
      </c>
      <c r="O11" s="15">
        <v>79.2</v>
      </c>
      <c r="P11" s="42">
        <v>0.96</v>
      </c>
      <c r="Q11" s="17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42">
        <v>0</v>
      </c>
    </row>
    <row r="12" spans="1:24" s="37" customFormat="1" ht="26.45" customHeight="1" x14ac:dyDescent="0.25">
      <c r="A12" s="148"/>
      <c r="B12" s="139"/>
      <c r="C12" s="23">
        <v>119</v>
      </c>
      <c r="D12" s="155" t="s">
        <v>14</v>
      </c>
      <c r="E12" s="194" t="s">
        <v>55</v>
      </c>
      <c r="F12" s="139">
        <v>20</v>
      </c>
      <c r="G12" s="179"/>
      <c r="H12" s="291">
        <v>1.52</v>
      </c>
      <c r="I12" s="20">
        <v>0.16</v>
      </c>
      <c r="J12" s="47">
        <v>9.84</v>
      </c>
      <c r="K12" s="468">
        <v>47</v>
      </c>
      <c r="L12" s="291">
        <v>0.02</v>
      </c>
      <c r="M12" s="19">
        <v>0.01</v>
      </c>
      <c r="N12" s="20">
        <v>0</v>
      </c>
      <c r="O12" s="20">
        <v>0</v>
      </c>
      <c r="P12" s="47">
        <v>0</v>
      </c>
      <c r="Q12" s="19">
        <v>4</v>
      </c>
      <c r="R12" s="20">
        <v>13</v>
      </c>
      <c r="S12" s="20">
        <v>2.8</v>
      </c>
      <c r="T12" s="20">
        <v>0.22</v>
      </c>
      <c r="U12" s="20">
        <v>18.600000000000001</v>
      </c>
      <c r="V12" s="20">
        <v>1E-3</v>
      </c>
      <c r="W12" s="20">
        <v>1E-3</v>
      </c>
      <c r="X12" s="47">
        <v>2.9</v>
      </c>
    </row>
    <row r="13" spans="1:24" s="37" customFormat="1" ht="26.45" customHeight="1" x14ac:dyDescent="0.25">
      <c r="A13" s="148"/>
      <c r="B13" s="158"/>
      <c r="C13" s="128">
        <v>120</v>
      </c>
      <c r="D13" s="155" t="s">
        <v>15</v>
      </c>
      <c r="E13" s="194" t="s">
        <v>47</v>
      </c>
      <c r="F13" s="139">
        <v>20</v>
      </c>
      <c r="G13" s="179"/>
      <c r="H13" s="291">
        <v>1.32</v>
      </c>
      <c r="I13" s="20">
        <v>0.24</v>
      </c>
      <c r="J13" s="47">
        <v>8.0399999999999991</v>
      </c>
      <c r="K13" s="468">
        <v>39.6</v>
      </c>
      <c r="L13" s="291">
        <v>0.03</v>
      </c>
      <c r="M13" s="19">
        <v>0.02</v>
      </c>
      <c r="N13" s="20">
        <v>0</v>
      </c>
      <c r="O13" s="20">
        <v>0</v>
      </c>
      <c r="P13" s="47">
        <v>0</v>
      </c>
      <c r="Q13" s="19">
        <v>5.8</v>
      </c>
      <c r="R13" s="20">
        <v>30</v>
      </c>
      <c r="S13" s="20">
        <v>9.4</v>
      </c>
      <c r="T13" s="20">
        <v>0.78</v>
      </c>
      <c r="U13" s="20">
        <v>47</v>
      </c>
      <c r="V13" s="20">
        <v>1E-3</v>
      </c>
      <c r="W13" s="20">
        <v>1E-3</v>
      </c>
      <c r="X13" s="47">
        <v>0</v>
      </c>
    </row>
    <row r="14" spans="1:24" s="37" customFormat="1" ht="26.45" customHeight="1" x14ac:dyDescent="0.25">
      <c r="A14" s="148"/>
      <c r="B14" s="169" t="s">
        <v>74</v>
      </c>
      <c r="C14" s="175"/>
      <c r="D14" s="168"/>
      <c r="E14" s="189" t="s">
        <v>20</v>
      </c>
      <c r="F14" s="314">
        <f>F6+F8+F10+F11+F12+F13</f>
        <v>630</v>
      </c>
      <c r="G14" s="315"/>
      <c r="H14" s="214">
        <f t="shared" ref="H14:X14" si="0">H6+H8+H10+H11+H12+H13</f>
        <v>26.75</v>
      </c>
      <c r="I14" s="22">
        <f t="shared" si="0"/>
        <v>28.15</v>
      </c>
      <c r="J14" s="67">
        <f t="shared" si="0"/>
        <v>79.5</v>
      </c>
      <c r="K14" s="502">
        <f t="shared" si="0"/>
        <v>683.02</v>
      </c>
      <c r="L14" s="214">
        <f t="shared" si="0"/>
        <v>0.47000000000000008</v>
      </c>
      <c r="M14" s="22">
        <f t="shared" si="0"/>
        <v>0.45999999999999996</v>
      </c>
      <c r="N14" s="22">
        <f t="shared" si="0"/>
        <v>47.629999999999995</v>
      </c>
      <c r="O14" s="22">
        <f t="shared" si="0"/>
        <v>209.2</v>
      </c>
      <c r="P14" s="67">
        <f t="shared" si="0"/>
        <v>1.07</v>
      </c>
      <c r="Q14" s="54">
        <f t="shared" si="0"/>
        <v>94.41</v>
      </c>
      <c r="R14" s="22">
        <f t="shared" si="0"/>
        <v>358.37</v>
      </c>
      <c r="S14" s="22">
        <f t="shared" si="0"/>
        <v>100.96000000000001</v>
      </c>
      <c r="T14" s="22">
        <f t="shared" si="0"/>
        <v>5.55</v>
      </c>
      <c r="U14" s="22">
        <f t="shared" si="0"/>
        <v>1539.7199999999998</v>
      </c>
      <c r="V14" s="22">
        <f t="shared" si="0"/>
        <v>1.873E-2</v>
      </c>
      <c r="W14" s="22">
        <f t="shared" si="0"/>
        <v>4.9399999999999999E-3</v>
      </c>
      <c r="X14" s="67">
        <f t="shared" si="0"/>
        <v>3.05</v>
      </c>
    </row>
    <row r="15" spans="1:24" s="37" customFormat="1" ht="26.45" customHeight="1" x14ac:dyDescent="0.25">
      <c r="A15" s="148"/>
      <c r="B15" s="171" t="s">
        <v>76</v>
      </c>
      <c r="C15" s="176"/>
      <c r="D15" s="172"/>
      <c r="E15" s="190" t="s">
        <v>20</v>
      </c>
      <c r="F15" s="312">
        <f>F7+F9+F10+F11+F12+F13</f>
        <v>620</v>
      </c>
      <c r="G15" s="595"/>
      <c r="H15" s="946">
        <f t="shared" ref="H15:X15" si="1">H7+H9+H10+H11+H12+H13</f>
        <v>27.42</v>
      </c>
      <c r="I15" s="944">
        <f t="shared" si="1"/>
        <v>25.509999999999998</v>
      </c>
      <c r="J15" s="947">
        <f t="shared" si="1"/>
        <v>71.819999999999993</v>
      </c>
      <c r="K15" s="648">
        <f t="shared" si="1"/>
        <v>629.98</v>
      </c>
      <c r="L15" s="946">
        <f t="shared" si="1"/>
        <v>0.45000000000000007</v>
      </c>
      <c r="M15" s="944">
        <f t="shared" si="1"/>
        <v>0.43000000000000005</v>
      </c>
      <c r="N15" s="944">
        <f t="shared" si="1"/>
        <v>46.08</v>
      </c>
      <c r="O15" s="944">
        <f t="shared" si="1"/>
        <v>239.2</v>
      </c>
      <c r="P15" s="947">
        <f t="shared" si="1"/>
        <v>1.05</v>
      </c>
      <c r="Q15" s="945">
        <f t="shared" si="1"/>
        <v>66.08</v>
      </c>
      <c r="R15" s="944">
        <f t="shared" si="1"/>
        <v>368.37</v>
      </c>
      <c r="S15" s="944">
        <f t="shared" si="1"/>
        <v>99.76</v>
      </c>
      <c r="T15" s="944">
        <f t="shared" si="1"/>
        <v>6.42</v>
      </c>
      <c r="U15" s="944">
        <f t="shared" si="1"/>
        <v>1691.7199999999998</v>
      </c>
      <c r="V15" s="944">
        <f t="shared" si="1"/>
        <v>1.9200000000000002E-2</v>
      </c>
      <c r="W15" s="944">
        <f t="shared" si="1"/>
        <v>3.4000000000000002E-3</v>
      </c>
      <c r="X15" s="944">
        <f t="shared" si="1"/>
        <v>3.04</v>
      </c>
    </row>
    <row r="16" spans="1:24" s="37" customFormat="1" ht="26.45" customHeight="1" x14ac:dyDescent="0.25">
      <c r="A16" s="148"/>
      <c r="B16" s="169" t="s">
        <v>74</v>
      </c>
      <c r="C16" s="175"/>
      <c r="D16" s="168"/>
      <c r="E16" s="191" t="s">
        <v>21</v>
      </c>
      <c r="F16" s="197"/>
      <c r="G16" s="694"/>
      <c r="H16" s="326"/>
      <c r="I16" s="65"/>
      <c r="J16" s="66"/>
      <c r="K16" s="408">
        <f>K14/27.2</f>
        <v>25.111029411764704</v>
      </c>
      <c r="L16" s="326"/>
      <c r="M16" s="65"/>
      <c r="N16" s="65"/>
      <c r="O16" s="65"/>
      <c r="P16" s="66"/>
      <c r="Q16" s="64"/>
      <c r="R16" s="65"/>
      <c r="S16" s="65"/>
      <c r="T16" s="65"/>
      <c r="U16" s="65"/>
      <c r="V16" s="65"/>
      <c r="W16" s="65"/>
      <c r="X16" s="66"/>
    </row>
    <row r="17" spans="1:24" s="37" customFormat="1" ht="26.45" customHeight="1" thickBot="1" x14ac:dyDescent="0.3">
      <c r="A17" s="148"/>
      <c r="B17" s="494" t="s">
        <v>76</v>
      </c>
      <c r="C17" s="495"/>
      <c r="D17" s="496"/>
      <c r="E17" s="422" t="s">
        <v>21</v>
      </c>
      <c r="F17" s="200"/>
      <c r="G17" s="747"/>
      <c r="H17" s="328"/>
      <c r="I17" s="173"/>
      <c r="J17" s="174"/>
      <c r="K17" s="569">
        <f>K15/27.2</f>
        <v>23.161029411764709</v>
      </c>
      <c r="L17" s="328"/>
      <c r="M17" s="173"/>
      <c r="N17" s="173"/>
      <c r="O17" s="173"/>
      <c r="P17" s="174"/>
      <c r="Q17" s="527"/>
      <c r="R17" s="173"/>
      <c r="S17" s="173"/>
      <c r="T17" s="173"/>
      <c r="U17" s="173"/>
      <c r="V17" s="173"/>
      <c r="W17" s="173"/>
      <c r="X17" s="174"/>
    </row>
    <row r="18" spans="1:24" s="16" customFormat="1" ht="36" customHeight="1" x14ac:dyDescent="0.25">
      <c r="A18" s="150" t="s">
        <v>7</v>
      </c>
      <c r="B18" s="161"/>
      <c r="C18" s="161">
        <v>24</v>
      </c>
      <c r="D18" s="678" t="s">
        <v>19</v>
      </c>
      <c r="E18" s="676" t="s">
        <v>113</v>
      </c>
      <c r="F18" s="547">
        <v>150</v>
      </c>
      <c r="G18" s="334"/>
      <c r="H18" s="274">
        <v>0.6</v>
      </c>
      <c r="I18" s="38">
        <v>0.6</v>
      </c>
      <c r="J18" s="235">
        <v>14.7</v>
      </c>
      <c r="K18" s="339">
        <v>70.5</v>
      </c>
      <c r="L18" s="274">
        <v>0.05</v>
      </c>
      <c r="M18" s="48">
        <v>0.03</v>
      </c>
      <c r="N18" s="38">
        <v>15</v>
      </c>
      <c r="O18" s="38">
        <v>0</v>
      </c>
      <c r="P18" s="49">
        <v>0</v>
      </c>
      <c r="Q18" s="274">
        <v>24</v>
      </c>
      <c r="R18" s="38">
        <v>16.5</v>
      </c>
      <c r="S18" s="38">
        <v>13.5</v>
      </c>
      <c r="T18" s="38">
        <v>3.3</v>
      </c>
      <c r="U18" s="38">
        <v>417</v>
      </c>
      <c r="V18" s="38">
        <v>3.0000000000000001E-3</v>
      </c>
      <c r="W18" s="38">
        <v>0</v>
      </c>
      <c r="X18" s="235">
        <v>0.01</v>
      </c>
    </row>
    <row r="19" spans="1:24" s="16" customFormat="1" ht="26.45" customHeight="1" x14ac:dyDescent="0.25">
      <c r="A19" s="109"/>
      <c r="B19" s="140"/>
      <c r="C19" s="179">
        <v>34</v>
      </c>
      <c r="D19" s="420" t="s">
        <v>9</v>
      </c>
      <c r="E19" s="424" t="s">
        <v>77</v>
      </c>
      <c r="F19" s="730">
        <v>250</v>
      </c>
      <c r="G19" s="178"/>
      <c r="H19" s="259">
        <v>11.49</v>
      </c>
      <c r="I19" s="13">
        <v>7.05</v>
      </c>
      <c r="J19" s="44">
        <v>17.04</v>
      </c>
      <c r="K19" s="141">
        <v>176.48</v>
      </c>
      <c r="L19" s="267">
        <v>0.21</v>
      </c>
      <c r="M19" s="223">
        <v>0.1</v>
      </c>
      <c r="N19" s="84">
        <v>3.41</v>
      </c>
      <c r="O19" s="84">
        <v>140</v>
      </c>
      <c r="P19" s="222">
        <v>0</v>
      </c>
      <c r="Q19" s="267">
        <v>30.49</v>
      </c>
      <c r="R19" s="84">
        <v>126.25</v>
      </c>
      <c r="S19" s="84">
        <v>36.299999999999997</v>
      </c>
      <c r="T19" s="84">
        <v>2.6</v>
      </c>
      <c r="U19" s="84">
        <v>424.4</v>
      </c>
      <c r="V19" s="84">
        <v>5.0000000000000001E-3</v>
      </c>
      <c r="W19" s="84">
        <v>3.0000000000000001E-3</v>
      </c>
      <c r="X19" s="222">
        <v>0.04</v>
      </c>
    </row>
    <row r="20" spans="1:24" s="37" customFormat="1" ht="26.45" customHeight="1" x14ac:dyDescent="0.25">
      <c r="A20" s="110"/>
      <c r="B20" s="125"/>
      <c r="C20" s="105">
        <v>240</v>
      </c>
      <c r="D20" s="155" t="s">
        <v>10</v>
      </c>
      <c r="E20" s="231" t="s">
        <v>126</v>
      </c>
      <c r="F20" s="758">
        <v>100</v>
      </c>
      <c r="G20" s="179"/>
      <c r="H20" s="291">
        <v>22.42</v>
      </c>
      <c r="I20" s="20">
        <v>22.57</v>
      </c>
      <c r="J20" s="47">
        <v>2.33</v>
      </c>
      <c r="K20" s="206">
        <v>304.45</v>
      </c>
      <c r="L20" s="291">
        <v>0.08</v>
      </c>
      <c r="M20" s="19">
        <v>0.21</v>
      </c>
      <c r="N20" s="20">
        <v>1.67</v>
      </c>
      <c r="O20" s="20">
        <v>250</v>
      </c>
      <c r="P20" s="47">
        <v>0.47</v>
      </c>
      <c r="Q20" s="291">
        <v>175.17</v>
      </c>
      <c r="R20" s="20">
        <v>247.32</v>
      </c>
      <c r="S20" s="20">
        <v>29.61</v>
      </c>
      <c r="T20" s="20">
        <v>1.68</v>
      </c>
      <c r="U20" s="20">
        <v>264.29000000000002</v>
      </c>
      <c r="V20" s="20">
        <v>5.1000000000000004E-3</v>
      </c>
      <c r="W20" s="20">
        <v>3.0000000000000001E-3</v>
      </c>
      <c r="X20" s="47">
        <v>0.12</v>
      </c>
    </row>
    <row r="21" spans="1:24" s="37" customFormat="1" ht="26.45" customHeight="1" x14ac:dyDescent="0.25">
      <c r="A21" s="110"/>
      <c r="B21" s="125"/>
      <c r="C21" s="179">
        <v>65</v>
      </c>
      <c r="D21" s="421" t="s">
        <v>87</v>
      </c>
      <c r="E21" s="155" t="s">
        <v>54</v>
      </c>
      <c r="F21" s="132">
        <v>180</v>
      </c>
      <c r="G21" s="180"/>
      <c r="H21" s="412">
        <v>8.11</v>
      </c>
      <c r="I21" s="96">
        <v>4.72</v>
      </c>
      <c r="J21" s="101">
        <v>49.54</v>
      </c>
      <c r="K21" s="207">
        <v>272.97000000000003</v>
      </c>
      <c r="L21" s="80">
        <v>0.1</v>
      </c>
      <c r="M21" s="80">
        <v>0.03</v>
      </c>
      <c r="N21" s="13">
        <v>0</v>
      </c>
      <c r="O21" s="13">
        <v>20</v>
      </c>
      <c r="P21" s="23">
        <v>0.08</v>
      </c>
      <c r="Q21" s="259">
        <v>16.25</v>
      </c>
      <c r="R21" s="13">
        <v>61</v>
      </c>
      <c r="S21" s="13">
        <v>10.97</v>
      </c>
      <c r="T21" s="13">
        <v>1.1100000000000001</v>
      </c>
      <c r="U21" s="13">
        <v>87</v>
      </c>
      <c r="V21" s="13">
        <v>1E-3</v>
      </c>
      <c r="W21" s="13">
        <v>0</v>
      </c>
      <c r="X21" s="44">
        <v>0.02</v>
      </c>
    </row>
    <row r="22" spans="1:24" s="16" customFormat="1" ht="33.75" customHeight="1" x14ac:dyDescent="0.25">
      <c r="A22" s="111"/>
      <c r="B22" s="140"/>
      <c r="C22" s="225">
        <v>216</v>
      </c>
      <c r="D22" s="194" t="s">
        <v>18</v>
      </c>
      <c r="E22" s="231" t="s">
        <v>147</v>
      </c>
      <c r="F22" s="152">
        <v>200</v>
      </c>
      <c r="G22" s="661"/>
      <c r="H22" s="258">
        <v>0.25</v>
      </c>
      <c r="I22" s="15">
        <v>0</v>
      </c>
      <c r="J22" s="42">
        <v>12.73</v>
      </c>
      <c r="K22" s="203">
        <v>51.3</v>
      </c>
      <c r="L22" s="291">
        <v>0</v>
      </c>
      <c r="M22" s="19">
        <v>0</v>
      </c>
      <c r="N22" s="20">
        <v>4.3899999999999997</v>
      </c>
      <c r="O22" s="20">
        <v>0</v>
      </c>
      <c r="P22" s="47">
        <v>0</v>
      </c>
      <c r="Q22" s="291">
        <v>0.32</v>
      </c>
      <c r="R22" s="20">
        <v>0</v>
      </c>
      <c r="S22" s="20">
        <v>0</v>
      </c>
      <c r="T22" s="20">
        <v>0.03</v>
      </c>
      <c r="U22" s="20">
        <v>0.3</v>
      </c>
      <c r="V22" s="20">
        <v>0</v>
      </c>
      <c r="W22" s="20">
        <v>0</v>
      </c>
      <c r="X22" s="47">
        <v>0</v>
      </c>
    </row>
    <row r="23" spans="1:24" s="16" customFormat="1" ht="26.45" customHeight="1" x14ac:dyDescent="0.25">
      <c r="A23" s="111"/>
      <c r="B23" s="141"/>
      <c r="C23" s="85">
        <v>119</v>
      </c>
      <c r="D23" s="548" t="s">
        <v>14</v>
      </c>
      <c r="E23" s="155" t="s">
        <v>55</v>
      </c>
      <c r="F23" s="139">
        <v>20</v>
      </c>
      <c r="G23" s="139"/>
      <c r="H23" s="19">
        <v>1.52</v>
      </c>
      <c r="I23" s="20">
        <v>0.16</v>
      </c>
      <c r="J23" s="21">
        <v>9.84</v>
      </c>
      <c r="K23" s="289">
        <v>47</v>
      </c>
      <c r="L23" s="291">
        <v>0.02</v>
      </c>
      <c r="M23" s="19">
        <v>0.01</v>
      </c>
      <c r="N23" s="20">
        <v>0</v>
      </c>
      <c r="O23" s="20">
        <v>0</v>
      </c>
      <c r="P23" s="47">
        <v>0</v>
      </c>
      <c r="Q23" s="291">
        <v>4</v>
      </c>
      <c r="R23" s="20">
        <v>13</v>
      </c>
      <c r="S23" s="20">
        <v>2.8</v>
      </c>
      <c r="T23" s="20">
        <v>0.22</v>
      </c>
      <c r="U23" s="20">
        <v>18.600000000000001</v>
      </c>
      <c r="V23" s="20">
        <v>1E-3</v>
      </c>
      <c r="W23" s="20">
        <v>1E-3</v>
      </c>
      <c r="X23" s="47">
        <v>2.9</v>
      </c>
    </row>
    <row r="24" spans="1:24" s="16" customFormat="1" ht="26.45" customHeight="1" x14ac:dyDescent="0.25">
      <c r="A24" s="111"/>
      <c r="B24" s="141"/>
      <c r="C24" s="132">
        <v>120</v>
      </c>
      <c r="D24" s="548" t="s">
        <v>15</v>
      </c>
      <c r="E24" s="155" t="s">
        <v>47</v>
      </c>
      <c r="F24" s="139">
        <v>20</v>
      </c>
      <c r="G24" s="139"/>
      <c r="H24" s="19">
        <v>1.32</v>
      </c>
      <c r="I24" s="20">
        <v>0.24</v>
      </c>
      <c r="J24" s="21">
        <v>8.0399999999999991</v>
      </c>
      <c r="K24" s="289">
        <v>39.6</v>
      </c>
      <c r="L24" s="291">
        <v>0.03</v>
      </c>
      <c r="M24" s="19">
        <v>0.02</v>
      </c>
      <c r="N24" s="20">
        <v>0</v>
      </c>
      <c r="O24" s="20">
        <v>0</v>
      </c>
      <c r="P24" s="47">
        <v>0</v>
      </c>
      <c r="Q24" s="291">
        <v>5.8</v>
      </c>
      <c r="R24" s="20">
        <v>30</v>
      </c>
      <c r="S24" s="20">
        <v>9.4</v>
      </c>
      <c r="T24" s="20">
        <v>0.78</v>
      </c>
      <c r="U24" s="20">
        <v>47</v>
      </c>
      <c r="V24" s="20">
        <v>1E-3</v>
      </c>
      <c r="W24" s="20">
        <v>1E-3</v>
      </c>
      <c r="X24" s="47">
        <v>0</v>
      </c>
    </row>
    <row r="25" spans="1:24" s="37" customFormat="1" ht="26.45" customHeight="1" x14ac:dyDescent="0.25">
      <c r="A25" s="110"/>
      <c r="B25" s="125"/>
      <c r="C25" s="181"/>
      <c r="D25" s="516"/>
      <c r="E25" s="163" t="s">
        <v>20</v>
      </c>
      <c r="F25" s="423">
        <f>SUM(F18:F24)</f>
        <v>920</v>
      </c>
      <c r="G25" s="181"/>
      <c r="H25" s="216">
        <f t="shared" ref="H25:J25" si="2">SUM(H18:H24)</f>
        <v>45.710000000000008</v>
      </c>
      <c r="I25" s="98">
        <f t="shared" si="2"/>
        <v>35.339999999999996</v>
      </c>
      <c r="J25" s="100">
        <f t="shared" si="2"/>
        <v>114.22</v>
      </c>
      <c r="K25" s="208">
        <f>SUM(K18:K24)</f>
        <v>962.3</v>
      </c>
      <c r="L25" s="216">
        <f t="shared" ref="L25:X25" si="3">SUM(L18:L24)</f>
        <v>0.4900000000000001</v>
      </c>
      <c r="M25" s="98">
        <f>SUM(M18:M24)</f>
        <v>0.4</v>
      </c>
      <c r="N25" s="98">
        <f t="shared" si="3"/>
        <v>24.47</v>
      </c>
      <c r="O25" s="98">
        <f t="shared" si="3"/>
        <v>410</v>
      </c>
      <c r="P25" s="100">
        <f t="shared" si="3"/>
        <v>0.54999999999999993</v>
      </c>
      <c r="Q25" s="216">
        <f t="shared" si="3"/>
        <v>256.02999999999997</v>
      </c>
      <c r="R25" s="98">
        <f t="shared" si="3"/>
        <v>494.07</v>
      </c>
      <c r="S25" s="98">
        <f t="shared" si="3"/>
        <v>102.58</v>
      </c>
      <c r="T25" s="98">
        <f t="shared" si="3"/>
        <v>9.7199999999999989</v>
      </c>
      <c r="U25" s="98">
        <f t="shared" si="3"/>
        <v>1258.5899999999999</v>
      </c>
      <c r="V25" s="98">
        <f t="shared" si="3"/>
        <v>1.6100000000000003E-2</v>
      </c>
      <c r="W25" s="98">
        <f t="shared" si="3"/>
        <v>8.0000000000000002E-3</v>
      </c>
      <c r="X25" s="100">
        <f t="shared" si="3"/>
        <v>3.09</v>
      </c>
    </row>
    <row r="26" spans="1:24" s="37" customFormat="1" ht="26.45" customHeight="1" thickBot="1" x14ac:dyDescent="0.3">
      <c r="A26" s="151"/>
      <c r="B26" s="126"/>
      <c r="C26" s="182"/>
      <c r="D26" s="729"/>
      <c r="E26" s="164" t="s">
        <v>21</v>
      </c>
      <c r="F26" s="220"/>
      <c r="G26" s="211"/>
      <c r="H26" s="217"/>
      <c r="I26" s="52"/>
      <c r="J26" s="120"/>
      <c r="K26" s="209">
        <f>K25/27.2</f>
        <v>35.378676470588232</v>
      </c>
      <c r="L26" s="217"/>
      <c r="M26" s="162"/>
      <c r="N26" s="52"/>
      <c r="O26" s="52"/>
      <c r="P26" s="120"/>
      <c r="Q26" s="217"/>
      <c r="R26" s="52"/>
      <c r="S26" s="52"/>
      <c r="T26" s="52"/>
      <c r="U26" s="52"/>
      <c r="V26" s="52"/>
      <c r="W26" s="52"/>
      <c r="X26" s="120"/>
    </row>
    <row r="27" spans="1:24" x14ac:dyDescent="0.25">
      <c r="A27" s="2"/>
      <c r="B27" s="4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A28" s="604" t="s">
        <v>66</v>
      </c>
      <c r="B28" s="117"/>
      <c r="C28" s="605"/>
      <c r="D28" s="606"/>
      <c r="E28" s="25"/>
      <c r="F28" s="26"/>
      <c r="G28" s="11"/>
      <c r="H28" s="9"/>
      <c r="I28" s="11"/>
      <c r="J28" s="11"/>
    </row>
    <row r="29" spans="1:24" ht="18.75" x14ac:dyDescent="0.25">
      <c r="A29" s="607" t="s">
        <v>67</v>
      </c>
      <c r="B29" s="118"/>
      <c r="C29" s="608"/>
      <c r="D29" s="608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ht="18.75" x14ac:dyDescent="0.25">
      <c r="D31" s="11"/>
      <c r="E31" s="25"/>
      <c r="F31" s="26"/>
      <c r="G31" s="11"/>
      <c r="H31" s="11"/>
      <c r="I31" s="11"/>
      <c r="J31" s="11"/>
    </row>
    <row r="33" spans="4:10" ht="18.75" x14ac:dyDescent="0.25">
      <c r="D33" s="11"/>
      <c r="E33" s="25"/>
      <c r="F33" s="26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4"/>
  <sheetViews>
    <sheetView zoomScale="80" zoomScaleNormal="80" workbookViewId="0">
      <selection activeCell="D23" sqref="D23"/>
    </sheetView>
  </sheetViews>
  <sheetFormatPr defaultRowHeight="15" x14ac:dyDescent="0.25"/>
  <cols>
    <col min="1" max="2" width="16.85546875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6"/>
      <c r="C2" s="7"/>
      <c r="D2" s="797" t="s">
        <v>3</v>
      </c>
      <c r="E2" s="797"/>
      <c r="F2" s="8" t="s">
        <v>2</v>
      </c>
      <c r="G2" s="123">
        <v>15</v>
      </c>
      <c r="H2" s="797"/>
      <c r="I2" s="116"/>
      <c r="J2" s="116"/>
      <c r="K2" s="8"/>
      <c r="L2" s="7"/>
      <c r="M2" s="798"/>
      <c r="N2" s="799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4" ht="15.75" thickBot="1" x14ac:dyDescent="0.3">
      <c r="A3" s="1"/>
      <c r="B3" s="1"/>
      <c r="C3" s="3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9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16" customFormat="1" ht="21.75" customHeight="1" thickBot="1" x14ac:dyDescent="0.3">
      <c r="A4" s="146"/>
      <c r="B4" s="146"/>
      <c r="C4" s="107" t="s">
        <v>39</v>
      </c>
      <c r="D4" s="704"/>
      <c r="E4" s="670"/>
      <c r="F4" s="767"/>
      <c r="G4" s="767"/>
      <c r="H4" s="853" t="s">
        <v>22</v>
      </c>
      <c r="I4" s="854"/>
      <c r="J4" s="855"/>
      <c r="K4" s="722" t="s">
        <v>23</v>
      </c>
      <c r="L4" s="1047" t="s">
        <v>24</v>
      </c>
      <c r="M4" s="1048"/>
      <c r="N4" s="1049"/>
      <c r="O4" s="1049"/>
      <c r="P4" s="1050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46.5" thickBot="1" x14ac:dyDescent="0.3">
      <c r="A5" s="147" t="s">
        <v>0</v>
      </c>
      <c r="B5" s="866"/>
      <c r="C5" s="108" t="s">
        <v>40</v>
      </c>
      <c r="D5" s="432" t="s">
        <v>41</v>
      </c>
      <c r="E5" s="108" t="s">
        <v>38</v>
      </c>
      <c r="F5" s="108" t="s">
        <v>26</v>
      </c>
      <c r="G5" s="108" t="s">
        <v>37</v>
      </c>
      <c r="H5" s="103" t="s">
        <v>27</v>
      </c>
      <c r="I5" s="522" t="s">
        <v>28</v>
      </c>
      <c r="J5" s="103" t="s">
        <v>29</v>
      </c>
      <c r="K5" s="800" t="s">
        <v>30</v>
      </c>
      <c r="L5" s="570" t="s">
        <v>31</v>
      </c>
      <c r="M5" s="570" t="s">
        <v>119</v>
      </c>
      <c r="N5" s="570" t="s">
        <v>32</v>
      </c>
      <c r="O5" s="571" t="s">
        <v>120</v>
      </c>
      <c r="P5" s="570" t="s">
        <v>121</v>
      </c>
      <c r="Q5" s="389" t="s">
        <v>33</v>
      </c>
      <c r="R5" s="389" t="s">
        <v>34</v>
      </c>
      <c r="S5" s="389" t="s">
        <v>35</v>
      </c>
      <c r="T5" s="389" t="s">
        <v>36</v>
      </c>
      <c r="U5" s="389" t="s">
        <v>122</v>
      </c>
      <c r="V5" s="389" t="s">
        <v>123</v>
      </c>
      <c r="W5" s="389" t="s">
        <v>124</v>
      </c>
      <c r="X5" s="522" t="s">
        <v>125</v>
      </c>
    </row>
    <row r="6" spans="1:24" s="16" customFormat="1" ht="26.45" customHeight="1" x14ac:dyDescent="0.25">
      <c r="A6" s="109" t="s">
        <v>6</v>
      </c>
      <c r="B6" s="288"/>
      <c r="C6" s="429">
        <v>24</v>
      </c>
      <c r="D6" s="676" t="s">
        <v>8</v>
      </c>
      <c r="E6" s="678" t="s">
        <v>117</v>
      </c>
      <c r="F6" s="143">
        <v>150</v>
      </c>
      <c r="G6" s="678"/>
      <c r="H6" s="281">
        <v>0.6</v>
      </c>
      <c r="I6" s="40">
        <v>0.6</v>
      </c>
      <c r="J6" s="43">
        <v>14.7</v>
      </c>
      <c r="K6" s="599">
        <v>70.5</v>
      </c>
      <c r="L6" s="281">
        <v>0.05</v>
      </c>
      <c r="M6" s="40">
        <v>0.03</v>
      </c>
      <c r="N6" s="40">
        <v>15</v>
      </c>
      <c r="O6" s="40">
        <v>0</v>
      </c>
      <c r="P6" s="41">
        <v>0</v>
      </c>
      <c r="Q6" s="48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0</v>
      </c>
      <c r="X6" s="235">
        <v>0.01</v>
      </c>
    </row>
    <row r="7" spans="1:24" s="16" customFormat="1" ht="26.45" customHeight="1" x14ac:dyDescent="0.25">
      <c r="A7" s="109"/>
      <c r="B7" s="876"/>
      <c r="C7" s="139">
        <v>197</v>
      </c>
      <c r="D7" s="548" t="s">
        <v>19</v>
      </c>
      <c r="E7" s="231" t="s">
        <v>186</v>
      </c>
      <c r="F7" s="549">
        <v>50</v>
      </c>
      <c r="G7" s="271"/>
      <c r="H7" s="258">
        <v>4.84</v>
      </c>
      <c r="I7" s="15">
        <v>4.43</v>
      </c>
      <c r="J7" s="18">
        <v>9.8699999999999992</v>
      </c>
      <c r="K7" s="206">
        <v>99.54</v>
      </c>
      <c r="L7" s="590">
        <v>0.03</v>
      </c>
      <c r="M7" s="258">
        <v>0.05</v>
      </c>
      <c r="N7" s="15">
        <v>1.54</v>
      </c>
      <c r="O7" s="15">
        <v>40</v>
      </c>
      <c r="P7" s="18">
        <v>0.14000000000000001</v>
      </c>
      <c r="Q7" s="258">
        <v>121.35</v>
      </c>
      <c r="R7" s="15">
        <v>79.95</v>
      </c>
      <c r="S7" s="15">
        <v>9.44</v>
      </c>
      <c r="T7" s="15">
        <v>0.46</v>
      </c>
      <c r="U7" s="15">
        <v>62.33</v>
      </c>
      <c r="V7" s="15">
        <v>2.5999999999999998E-4</v>
      </c>
      <c r="W7" s="15">
        <v>5.0000000000000002E-5</v>
      </c>
      <c r="X7" s="42">
        <v>0</v>
      </c>
    </row>
    <row r="8" spans="1:24" s="37" customFormat="1" ht="27" customHeight="1" x14ac:dyDescent="0.25">
      <c r="A8" s="148"/>
      <c r="B8" s="218"/>
      <c r="C8" s="153">
        <v>69</v>
      </c>
      <c r="D8" s="278" t="s">
        <v>62</v>
      </c>
      <c r="E8" s="302" t="s">
        <v>171</v>
      </c>
      <c r="F8" s="179">
        <v>200</v>
      </c>
      <c r="G8" s="156"/>
      <c r="H8" s="17">
        <v>33.92</v>
      </c>
      <c r="I8" s="15">
        <v>15.97</v>
      </c>
      <c r="J8" s="18">
        <v>44.35</v>
      </c>
      <c r="K8" s="203">
        <v>460.03</v>
      </c>
      <c r="L8" s="258">
        <v>0.09</v>
      </c>
      <c r="M8" s="17">
        <v>0.47</v>
      </c>
      <c r="N8" s="15">
        <v>0.6</v>
      </c>
      <c r="O8" s="15">
        <v>80</v>
      </c>
      <c r="P8" s="42">
        <v>0.35</v>
      </c>
      <c r="Q8" s="258">
        <v>318.56</v>
      </c>
      <c r="R8" s="15">
        <v>379.07</v>
      </c>
      <c r="S8" s="15">
        <v>45.04</v>
      </c>
      <c r="T8" s="15">
        <v>1.0900000000000001</v>
      </c>
      <c r="U8" s="15">
        <v>171.54</v>
      </c>
      <c r="V8" s="15">
        <v>1.1979999999999999E-2</v>
      </c>
      <c r="W8" s="15">
        <v>4.0410000000000001E-2</v>
      </c>
      <c r="X8" s="42">
        <v>0.04</v>
      </c>
    </row>
    <row r="9" spans="1:24" s="37" customFormat="1" ht="26.45" customHeight="1" x14ac:dyDescent="0.25">
      <c r="A9" s="148"/>
      <c r="B9" s="218"/>
      <c r="C9" s="138">
        <v>113</v>
      </c>
      <c r="D9" s="194" t="s">
        <v>5</v>
      </c>
      <c r="E9" s="155" t="s">
        <v>11</v>
      </c>
      <c r="F9" s="138">
        <v>200</v>
      </c>
      <c r="G9" s="271"/>
      <c r="H9" s="258">
        <v>0.04</v>
      </c>
      <c r="I9" s="15">
        <v>0</v>
      </c>
      <c r="J9" s="42">
        <v>7.4</v>
      </c>
      <c r="K9" s="273">
        <v>30.26</v>
      </c>
      <c r="L9" s="258">
        <v>0</v>
      </c>
      <c r="M9" s="17">
        <v>0</v>
      </c>
      <c r="N9" s="15">
        <v>0.8</v>
      </c>
      <c r="O9" s="15">
        <v>0</v>
      </c>
      <c r="P9" s="42">
        <v>0</v>
      </c>
      <c r="Q9" s="17">
        <v>2.02</v>
      </c>
      <c r="R9" s="15">
        <v>0.99</v>
      </c>
      <c r="S9" s="15">
        <v>0.55000000000000004</v>
      </c>
      <c r="T9" s="15">
        <v>0.05</v>
      </c>
      <c r="U9" s="15">
        <v>7.05</v>
      </c>
      <c r="V9" s="15">
        <v>0</v>
      </c>
      <c r="W9" s="15">
        <v>0</v>
      </c>
      <c r="X9" s="42">
        <v>0</v>
      </c>
    </row>
    <row r="10" spans="1:24" s="37" customFormat="1" ht="26.45" customHeight="1" x14ac:dyDescent="0.25">
      <c r="A10" s="148"/>
      <c r="B10" s="218"/>
      <c r="C10" s="514">
        <v>121</v>
      </c>
      <c r="D10" s="194" t="s">
        <v>14</v>
      </c>
      <c r="E10" s="231" t="s">
        <v>51</v>
      </c>
      <c r="F10" s="199">
        <v>20</v>
      </c>
      <c r="G10" s="138"/>
      <c r="H10" s="17">
        <v>1.5</v>
      </c>
      <c r="I10" s="15">
        <v>0.57999999999999996</v>
      </c>
      <c r="J10" s="18">
        <v>9.9600000000000009</v>
      </c>
      <c r="K10" s="309">
        <v>52.4</v>
      </c>
      <c r="L10" s="258">
        <v>0.02</v>
      </c>
      <c r="M10" s="15">
        <v>0.01</v>
      </c>
      <c r="N10" s="15">
        <v>0</v>
      </c>
      <c r="O10" s="15">
        <v>0</v>
      </c>
      <c r="P10" s="42">
        <v>0</v>
      </c>
      <c r="Q10" s="258">
        <v>3.8</v>
      </c>
      <c r="R10" s="15">
        <v>13</v>
      </c>
      <c r="S10" s="15">
        <v>2.6</v>
      </c>
      <c r="T10" s="15">
        <v>0.24</v>
      </c>
      <c r="U10" s="15">
        <v>18.399999999999999</v>
      </c>
      <c r="V10" s="15">
        <v>0</v>
      </c>
      <c r="W10" s="15">
        <v>0</v>
      </c>
      <c r="X10" s="42">
        <v>0</v>
      </c>
    </row>
    <row r="11" spans="1:24" s="37" customFormat="1" ht="26.45" customHeight="1" x14ac:dyDescent="0.25">
      <c r="A11" s="148"/>
      <c r="B11" s="218"/>
      <c r="C11" s="514"/>
      <c r="D11" s="224"/>
      <c r="E11" s="163" t="s">
        <v>20</v>
      </c>
      <c r="F11" s="284">
        <f>SUM(F6:F10)</f>
        <v>620</v>
      </c>
      <c r="G11" s="703"/>
      <c r="H11" s="19">
        <f t="shared" ref="H11:X11" si="0">SUM(H6:H10)</f>
        <v>40.9</v>
      </c>
      <c r="I11" s="20">
        <f t="shared" si="0"/>
        <v>21.58</v>
      </c>
      <c r="J11" s="21">
        <f t="shared" si="0"/>
        <v>86.28</v>
      </c>
      <c r="K11" s="500">
        <f t="shared" si="0"/>
        <v>712.7299999999999</v>
      </c>
      <c r="L11" s="291">
        <f t="shared" si="0"/>
        <v>0.18999999999999997</v>
      </c>
      <c r="M11" s="20">
        <f t="shared" si="0"/>
        <v>0.55999999999999994</v>
      </c>
      <c r="N11" s="20">
        <f t="shared" si="0"/>
        <v>17.940000000000001</v>
      </c>
      <c r="O11" s="20">
        <f t="shared" si="0"/>
        <v>120</v>
      </c>
      <c r="P11" s="47">
        <f t="shared" si="0"/>
        <v>0.49</v>
      </c>
      <c r="Q11" s="19">
        <f t="shared" si="0"/>
        <v>469.72999999999996</v>
      </c>
      <c r="R11" s="20">
        <f t="shared" si="0"/>
        <v>489.51</v>
      </c>
      <c r="S11" s="20">
        <f t="shared" si="0"/>
        <v>71.129999999999981</v>
      </c>
      <c r="T11" s="20">
        <f t="shared" si="0"/>
        <v>5.14</v>
      </c>
      <c r="U11" s="20">
        <f t="shared" si="0"/>
        <v>676.31999999999994</v>
      </c>
      <c r="V11" s="20">
        <f t="shared" si="0"/>
        <v>1.524E-2</v>
      </c>
      <c r="W11" s="20">
        <f t="shared" si="0"/>
        <v>4.0460000000000003E-2</v>
      </c>
      <c r="X11" s="47">
        <f t="shared" si="0"/>
        <v>0.05</v>
      </c>
    </row>
    <row r="12" spans="1:24" s="37" customFormat="1" ht="26.45" customHeight="1" thickBot="1" x14ac:dyDescent="0.3">
      <c r="A12" s="148"/>
      <c r="B12" s="137"/>
      <c r="C12" s="283"/>
      <c r="D12" s="426"/>
      <c r="E12" s="164" t="s">
        <v>21</v>
      </c>
      <c r="F12" s="142"/>
      <c r="G12" s="558"/>
      <c r="H12" s="221"/>
      <c r="I12" s="159"/>
      <c r="J12" s="236"/>
      <c r="K12" s="307">
        <f>K11/27.2</f>
        <v>26.203308823529408</v>
      </c>
      <c r="L12" s="263"/>
      <c r="M12" s="159"/>
      <c r="N12" s="159"/>
      <c r="O12" s="159"/>
      <c r="P12" s="160"/>
      <c r="Q12" s="524"/>
      <c r="R12" s="280"/>
      <c r="S12" s="280"/>
      <c r="T12" s="280"/>
      <c r="U12" s="280"/>
      <c r="V12" s="280"/>
      <c r="W12" s="280"/>
      <c r="X12" s="504"/>
    </row>
    <row r="13" spans="1:24" s="16" customFormat="1" ht="26.45" customHeight="1" x14ac:dyDescent="0.25">
      <c r="A13" s="150" t="s">
        <v>7</v>
      </c>
      <c r="B13" s="288"/>
      <c r="C13" s="886">
        <v>133</v>
      </c>
      <c r="D13" s="789" t="s">
        <v>19</v>
      </c>
      <c r="E13" s="726" t="s">
        <v>156</v>
      </c>
      <c r="F13" s="656">
        <v>100</v>
      </c>
      <c r="G13" s="300"/>
      <c r="H13" s="48">
        <v>2.0699999999999998</v>
      </c>
      <c r="I13" s="38">
        <v>0.35</v>
      </c>
      <c r="J13" s="49">
        <v>10.19</v>
      </c>
      <c r="K13" s="237">
        <v>52.2</v>
      </c>
      <c r="L13" s="274">
        <v>0.01</v>
      </c>
      <c r="M13" s="48">
        <v>0.04</v>
      </c>
      <c r="N13" s="38">
        <v>1.92</v>
      </c>
      <c r="O13" s="38">
        <v>0</v>
      </c>
      <c r="P13" s="235">
        <v>0</v>
      </c>
      <c r="Q13" s="281">
        <v>36.96</v>
      </c>
      <c r="R13" s="40">
        <v>35.67</v>
      </c>
      <c r="S13" s="40">
        <v>11.31</v>
      </c>
      <c r="T13" s="40">
        <v>0.31</v>
      </c>
      <c r="U13" s="40">
        <v>112.88</v>
      </c>
      <c r="V13" s="40">
        <v>0</v>
      </c>
      <c r="W13" s="40">
        <v>0</v>
      </c>
      <c r="X13" s="41">
        <v>0.02</v>
      </c>
    </row>
    <row r="14" spans="1:24" s="16" customFormat="1" ht="26.45" customHeight="1" x14ac:dyDescent="0.25">
      <c r="A14" s="109"/>
      <c r="B14" s="154"/>
      <c r="C14" s="153">
        <v>35</v>
      </c>
      <c r="D14" s="135" t="s">
        <v>178</v>
      </c>
      <c r="E14" s="165" t="s">
        <v>95</v>
      </c>
      <c r="F14" s="244">
        <v>250</v>
      </c>
      <c r="G14" s="139"/>
      <c r="H14" s="80">
        <v>6.14</v>
      </c>
      <c r="I14" s="13">
        <v>12.45</v>
      </c>
      <c r="J14" s="23">
        <v>11.28</v>
      </c>
      <c r="K14" s="141">
        <v>183.01</v>
      </c>
      <c r="L14" s="80">
        <v>0.04</v>
      </c>
      <c r="M14" s="80">
        <v>0.04</v>
      </c>
      <c r="N14" s="13">
        <v>0.93</v>
      </c>
      <c r="O14" s="13">
        <v>150</v>
      </c>
      <c r="P14" s="23">
        <v>0</v>
      </c>
      <c r="Q14" s="259">
        <v>15.56</v>
      </c>
      <c r="R14" s="13">
        <v>58.13</v>
      </c>
      <c r="S14" s="13">
        <v>12.1</v>
      </c>
      <c r="T14" s="13">
        <v>0.71</v>
      </c>
      <c r="U14" s="13">
        <v>104.62</v>
      </c>
      <c r="V14" s="13">
        <v>2E-3</v>
      </c>
      <c r="W14" s="13">
        <v>0</v>
      </c>
      <c r="X14" s="44">
        <v>0.04</v>
      </c>
    </row>
    <row r="15" spans="1:24" s="37" customFormat="1" ht="35.25" customHeight="1" x14ac:dyDescent="0.25">
      <c r="A15" s="110"/>
      <c r="B15" s="242"/>
      <c r="C15" s="153">
        <v>148</v>
      </c>
      <c r="D15" s="156" t="s">
        <v>10</v>
      </c>
      <c r="E15" s="193" t="s">
        <v>140</v>
      </c>
      <c r="F15" s="244">
        <v>100</v>
      </c>
      <c r="G15" s="139"/>
      <c r="H15" s="258">
        <v>21.69</v>
      </c>
      <c r="I15" s="15">
        <v>11.3</v>
      </c>
      <c r="J15" s="42">
        <v>6.54</v>
      </c>
      <c r="K15" s="272">
        <v>214.58</v>
      </c>
      <c r="L15" s="258">
        <v>0.13</v>
      </c>
      <c r="M15" s="17">
        <v>0.18</v>
      </c>
      <c r="N15" s="15">
        <v>1.75</v>
      </c>
      <c r="O15" s="15">
        <v>330</v>
      </c>
      <c r="P15" s="18">
        <v>0.49</v>
      </c>
      <c r="Q15" s="258">
        <v>144.06</v>
      </c>
      <c r="R15" s="15">
        <v>300.20999999999998</v>
      </c>
      <c r="S15" s="15">
        <v>72.150000000000006</v>
      </c>
      <c r="T15" s="15">
        <v>1.42</v>
      </c>
      <c r="U15" s="15">
        <v>512.14</v>
      </c>
      <c r="V15" s="15">
        <v>0.157</v>
      </c>
      <c r="W15" s="15">
        <v>1.7999999999999999E-2</v>
      </c>
      <c r="X15" s="42">
        <v>0.74</v>
      </c>
    </row>
    <row r="16" spans="1:24" s="37" customFormat="1" ht="26.45" customHeight="1" x14ac:dyDescent="0.25">
      <c r="A16" s="110"/>
      <c r="B16" s="242"/>
      <c r="C16" s="153">
        <v>50</v>
      </c>
      <c r="D16" s="135" t="s">
        <v>64</v>
      </c>
      <c r="E16" s="156" t="s">
        <v>96</v>
      </c>
      <c r="F16" s="139">
        <v>180</v>
      </c>
      <c r="G16" s="139"/>
      <c r="H16" s="241">
        <v>3.94</v>
      </c>
      <c r="I16" s="239">
        <v>9.3699999999999992</v>
      </c>
      <c r="J16" s="240">
        <v>25.88</v>
      </c>
      <c r="K16" s="528">
        <v>204.26</v>
      </c>
      <c r="L16" s="80">
        <v>0.15</v>
      </c>
      <c r="M16" s="80">
        <v>0.14000000000000001</v>
      </c>
      <c r="N16" s="13">
        <v>13.39</v>
      </c>
      <c r="O16" s="13">
        <v>60</v>
      </c>
      <c r="P16" s="23">
        <v>0.18</v>
      </c>
      <c r="Q16" s="259">
        <v>47.81</v>
      </c>
      <c r="R16" s="13">
        <v>108.62</v>
      </c>
      <c r="S16" s="13">
        <v>36.590000000000003</v>
      </c>
      <c r="T16" s="13">
        <v>1.35</v>
      </c>
      <c r="U16" s="13">
        <v>816.43</v>
      </c>
      <c r="V16" s="13">
        <v>8.9999999999999993E-3</v>
      </c>
      <c r="W16" s="13">
        <v>1E-3</v>
      </c>
      <c r="X16" s="44">
        <v>0.05</v>
      </c>
    </row>
    <row r="17" spans="1:24" s="16" customFormat="1" ht="33.75" customHeight="1" x14ac:dyDescent="0.25">
      <c r="A17" s="111"/>
      <c r="B17" s="245"/>
      <c r="C17" s="153">
        <v>107</v>
      </c>
      <c r="D17" s="135" t="s">
        <v>18</v>
      </c>
      <c r="E17" s="165" t="s">
        <v>97</v>
      </c>
      <c r="F17" s="244">
        <v>200</v>
      </c>
      <c r="G17" s="156"/>
      <c r="H17" s="17">
        <v>0.6</v>
      </c>
      <c r="I17" s="15">
        <v>0.2</v>
      </c>
      <c r="J17" s="18">
        <v>23.6</v>
      </c>
      <c r="K17" s="203">
        <v>104</v>
      </c>
      <c r="L17" s="17">
        <v>0.02</v>
      </c>
      <c r="M17" s="17">
        <v>0.02</v>
      </c>
      <c r="N17" s="15">
        <v>171</v>
      </c>
      <c r="O17" s="15">
        <v>20</v>
      </c>
      <c r="P17" s="18">
        <v>0</v>
      </c>
      <c r="Q17" s="258">
        <v>80</v>
      </c>
      <c r="R17" s="15">
        <v>40</v>
      </c>
      <c r="S17" s="15">
        <v>70</v>
      </c>
      <c r="T17" s="15">
        <v>0.8</v>
      </c>
      <c r="U17" s="15">
        <v>266</v>
      </c>
      <c r="V17" s="15">
        <v>0</v>
      </c>
      <c r="W17" s="15">
        <v>0</v>
      </c>
      <c r="X17" s="42">
        <v>0</v>
      </c>
    </row>
    <row r="18" spans="1:24" s="16" customFormat="1" ht="26.45" customHeight="1" x14ac:dyDescent="0.25">
      <c r="A18" s="111"/>
      <c r="B18" s="245"/>
      <c r="C18" s="576">
        <v>119</v>
      </c>
      <c r="D18" s="155" t="s">
        <v>14</v>
      </c>
      <c r="E18" s="155" t="s">
        <v>55</v>
      </c>
      <c r="F18" s="139">
        <v>20</v>
      </c>
      <c r="G18" s="139"/>
      <c r="H18" s="19">
        <v>1.52</v>
      </c>
      <c r="I18" s="20">
        <v>0.16</v>
      </c>
      <c r="J18" s="21">
        <v>9.84</v>
      </c>
      <c r="K18" s="289">
        <v>47</v>
      </c>
      <c r="L18" s="291">
        <v>0.02</v>
      </c>
      <c r="M18" s="19">
        <v>0.01</v>
      </c>
      <c r="N18" s="20">
        <v>0</v>
      </c>
      <c r="O18" s="20">
        <v>0</v>
      </c>
      <c r="P18" s="47">
        <v>0</v>
      </c>
      <c r="Q18" s="291">
        <v>4</v>
      </c>
      <c r="R18" s="20">
        <v>13</v>
      </c>
      <c r="S18" s="20">
        <v>2.8</v>
      </c>
      <c r="T18" s="20">
        <v>0.22</v>
      </c>
      <c r="U18" s="20">
        <v>18.600000000000001</v>
      </c>
      <c r="V18" s="20">
        <v>1E-3</v>
      </c>
      <c r="W18" s="20">
        <v>1E-3</v>
      </c>
      <c r="X18" s="47">
        <v>2.9</v>
      </c>
    </row>
    <row r="19" spans="1:24" s="16" customFormat="1" ht="26.45" customHeight="1" x14ac:dyDescent="0.25">
      <c r="A19" s="111"/>
      <c r="B19" s="245"/>
      <c r="C19" s="152">
        <v>120</v>
      </c>
      <c r="D19" s="155" t="s">
        <v>15</v>
      </c>
      <c r="E19" s="155" t="s">
        <v>47</v>
      </c>
      <c r="F19" s="139">
        <v>20</v>
      </c>
      <c r="G19" s="139"/>
      <c r="H19" s="19">
        <v>1.32</v>
      </c>
      <c r="I19" s="20">
        <v>0.24</v>
      </c>
      <c r="J19" s="21">
        <v>8.0399999999999991</v>
      </c>
      <c r="K19" s="289">
        <v>39.6</v>
      </c>
      <c r="L19" s="291">
        <v>0.03</v>
      </c>
      <c r="M19" s="19">
        <v>0.02</v>
      </c>
      <c r="N19" s="20">
        <v>0</v>
      </c>
      <c r="O19" s="20">
        <v>0</v>
      </c>
      <c r="P19" s="47">
        <v>0</v>
      </c>
      <c r="Q19" s="291">
        <v>5.8</v>
      </c>
      <c r="R19" s="20">
        <v>30</v>
      </c>
      <c r="S19" s="20">
        <v>9.4</v>
      </c>
      <c r="T19" s="20">
        <v>0.78</v>
      </c>
      <c r="U19" s="20">
        <v>47</v>
      </c>
      <c r="V19" s="20">
        <v>1E-3</v>
      </c>
      <c r="W19" s="20">
        <v>1E-3</v>
      </c>
      <c r="X19" s="47">
        <v>0</v>
      </c>
    </row>
    <row r="20" spans="1:24" s="37" customFormat="1" ht="26.45" customHeight="1" x14ac:dyDescent="0.25">
      <c r="A20" s="110"/>
      <c r="B20" s="242"/>
      <c r="C20" s="865"/>
      <c r="D20" s="425"/>
      <c r="E20" s="163" t="s">
        <v>20</v>
      </c>
      <c r="F20" s="208">
        <f>SUM(F13:F19)</f>
        <v>870</v>
      </c>
      <c r="G20" s="144"/>
      <c r="H20" s="99">
        <f t="shared" ref="H20:L20" si="1">H13+H14+H15+H16+H17+H18+H19</f>
        <v>37.28</v>
      </c>
      <c r="I20" s="98">
        <f t="shared" si="1"/>
        <v>34.07</v>
      </c>
      <c r="J20" s="202">
        <f t="shared" si="1"/>
        <v>95.37</v>
      </c>
      <c r="K20" s="310">
        <f>K13+K14+K15+K16+K17+K18+K19</f>
        <v>844.65</v>
      </c>
      <c r="L20" s="215">
        <f t="shared" si="1"/>
        <v>0.4</v>
      </c>
      <c r="M20" s="35">
        <f t="shared" ref="M20:S20" si="2">N13+M14+M15+M16+M17+M18+M19</f>
        <v>2.33</v>
      </c>
      <c r="N20" s="35">
        <f t="shared" si="2"/>
        <v>187.07</v>
      </c>
      <c r="O20" s="35">
        <f t="shared" si="2"/>
        <v>560</v>
      </c>
      <c r="P20" s="282">
        <f t="shared" si="2"/>
        <v>37.630000000000003</v>
      </c>
      <c r="Q20" s="215">
        <f t="shared" si="2"/>
        <v>332.90000000000003</v>
      </c>
      <c r="R20" s="35">
        <f t="shared" si="2"/>
        <v>561.27</v>
      </c>
      <c r="S20" s="35">
        <f t="shared" si="2"/>
        <v>203.35000000000002</v>
      </c>
      <c r="T20" s="35">
        <f t="shared" ref="T20:X20" si="3">U13+T14+T15+T16+T17+T18+T19</f>
        <v>118.15999999999998</v>
      </c>
      <c r="U20" s="35">
        <f t="shared" si="3"/>
        <v>1764.79</v>
      </c>
      <c r="V20" s="35">
        <f t="shared" si="3"/>
        <v>0.17</v>
      </c>
      <c r="W20" s="35">
        <f t="shared" si="3"/>
        <v>4.1000000000000002E-2</v>
      </c>
      <c r="X20" s="72">
        <f t="shared" si="3"/>
        <v>3.73</v>
      </c>
    </row>
    <row r="21" spans="1:24" s="37" customFormat="1" ht="26.45" customHeight="1" thickBot="1" x14ac:dyDescent="0.3">
      <c r="A21" s="151"/>
      <c r="B21" s="887"/>
      <c r="C21" s="560"/>
      <c r="D21" s="558"/>
      <c r="E21" s="164" t="s">
        <v>21</v>
      </c>
      <c r="F21" s="142"/>
      <c r="G21" s="142"/>
      <c r="H21" s="162"/>
      <c r="I21" s="52"/>
      <c r="J21" s="131"/>
      <c r="K21" s="311">
        <f>K20/27.2</f>
        <v>31.053308823529413</v>
      </c>
      <c r="L21" s="217"/>
      <c r="M21" s="52"/>
      <c r="N21" s="52"/>
      <c r="O21" s="52"/>
      <c r="P21" s="131"/>
      <c r="Q21" s="217"/>
      <c r="R21" s="52"/>
      <c r="S21" s="52"/>
      <c r="T21" s="52"/>
      <c r="U21" s="52"/>
      <c r="V21" s="52"/>
      <c r="W21" s="52"/>
      <c r="X21" s="120"/>
    </row>
    <row r="22" spans="1:24" x14ac:dyDescent="0.25">
      <c r="A22" s="2"/>
      <c r="B22" s="2"/>
      <c r="C22" s="226"/>
      <c r="D22" s="28"/>
      <c r="E22" s="28"/>
      <c r="F22" s="28"/>
      <c r="G22" s="227"/>
      <c r="H22" s="228"/>
      <c r="I22" s="227"/>
      <c r="J22" s="28"/>
      <c r="K22" s="229"/>
      <c r="L22" s="28"/>
      <c r="M22" s="28"/>
      <c r="N22" s="28"/>
      <c r="O22" s="230"/>
      <c r="P22" s="230"/>
      <c r="Q22" s="230"/>
      <c r="R22" s="230"/>
      <c r="S22" s="230"/>
    </row>
    <row r="23" spans="1:24" ht="18.75" x14ac:dyDescent="0.25">
      <c r="A23" s="414"/>
      <c r="B23" s="414"/>
      <c r="C23" s="294"/>
      <c r="D23" s="227"/>
      <c r="E23" s="295"/>
      <c r="F23" s="26"/>
      <c r="G23" s="11"/>
      <c r="H23" s="9"/>
      <c r="I23" s="11"/>
      <c r="J23" s="11"/>
    </row>
    <row r="24" spans="1:24" ht="18.75" x14ac:dyDescent="0.25">
      <c r="A24" s="414"/>
      <c r="B24" s="414"/>
      <c r="C24" s="294"/>
      <c r="D24" s="294"/>
      <c r="E24" s="295"/>
      <c r="F24" s="26"/>
      <c r="G24" s="11"/>
      <c r="H24" s="11"/>
      <c r="I24" s="11"/>
      <c r="J24" s="11"/>
    </row>
    <row r="25" spans="1:24" ht="18.75" x14ac:dyDescent="0.25">
      <c r="A25" s="294"/>
      <c r="B25" s="294"/>
      <c r="C25" s="297"/>
      <c r="D25" s="294"/>
      <c r="E25" s="295"/>
      <c r="F25" s="26"/>
      <c r="G25" s="11"/>
      <c r="H25" s="11"/>
      <c r="I25" s="11"/>
      <c r="J25" s="11"/>
    </row>
    <row r="26" spans="1:24" ht="18.75" x14ac:dyDescent="0.25">
      <c r="A26" s="294"/>
      <c r="B26" s="294"/>
      <c r="C26" s="297"/>
      <c r="D26" s="294"/>
      <c r="E26" s="295"/>
      <c r="F26" s="26"/>
      <c r="G26" s="11"/>
      <c r="H26" s="11"/>
      <c r="I26" s="11"/>
      <c r="J26" s="11"/>
    </row>
    <row r="27" spans="1:24" ht="18.75" x14ac:dyDescent="0.25">
      <c r="D27" s="11"/>
      <c r="E27" s="25"/>
      <c r="F27" s="26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"/>
  <sheetViews>
    <sheetView topLeftCell="C1" zoomScale="70" zoomScaleNormal="70" workbookViewId="0">
      <selection activeCell="K31" sqref="K31"/>
    </sheetView>
  </sheetViews>
  <sheetFormatPr defaultRowHeight="15" x14ac:dyDescent="0.25"/>
  <cols>
    <col min="1" max="1" width="16.85546875" customWidth="1"/>
    <col min="2" max="2" width="15.7109375" style="877" customWidth="1"/>
    <col min="3" max="3" width="15.7109375" style="5" customWidth="1"/>
    <col min="4" max="4" width="24.42578125" style="5" customWidth="1"/>
    <col min="5" max="5" width="65.7109375" customWidth="1"/>
    <col min="6" max="6" width="18.5703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1.140625" bestFit="1" customWidth="1"/>
  </cols>
  <sheetData>
    <row r="2" spans="1:24" ht="23.25" x14ac:dyDescent="0.35">
      <c r="A2" s="6" t="s">
        <v>1</v>
      </c>
      <c r="B2" s="849"/>
      <c r="C2" s="250"/>
      <c r="D2" s="250" t="s">
        <v>3</v>
      </c>
      <c r="E2" s="6"/>
      <c r="F2" s="8" t="s">
        <v>2</v>
      </c>
      <c r="G2" s="123">
        <v>16</v>
      </c>
      <c r="H2" s="6"/>
      <c r="K2" s="8"/>
      <c r="L2" s="7"/>
      <c r="M2" s="1"/>
      <c r="N2" s="2"/>
    </row>
    <row r="3" spans="1:24" ht="15.75" thickBot="1" x14ac:dyDescent="0.3">
      <c r="A3" s="1"/>
      <c r="C3" s="251"/>
      <c r="D3" s="25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46"/>
      <c r="B4" s="835"/>
      <c r="C4" s="764" t="s">
        <v>39</v>
      </c>
      <c r="D4" s="249"/>
      <c r="E4" s="766"/>
      <c r="F4" s="767"/>
      <c r="G4" s="765"/>
      <c r="H4" s="888" t="s">
        <v>22</v>
      </c>
      <c r="I4" s="889"/>
      <c r="J4" s="890"/>
      <c r="K4" s="671" t="s">
        <v>23</v>
      </c>
      <c r="L4" s="1051" t="s">
        <v>24</v>
      </c>
      <c r="M4" s="1052"/>
      <c r="N4" s="1063"/>
      <c r="O4" s="1063"/>
      <c r="P4" s="1063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46.5" thickBot="1" x14ac:dyDescent="0.3">
      <c r="A5" s="147" t="s">
        <v>0</v>
      </c>
      <c r="B5" s="108"/>
      <c r="C5" s="130" t="s">
        <v>40</v>
      </c>
      <c r="D5" s="321" t="s">
        <v>41</v>
      </c>
      <c r="E5" s="632" t="s">
        <v>38</v>
      </c>
      <c r="F5" s="108" t="s">
        <v>26</v>
      </c>
      <c r="G5" s="103" t="s">
        <v>37</v>
      </c>
      <c r="H5" s="615" t="s">
        <v>27</v>
      </c>
      <c r="I5" s="522" t="s">
        <v>28</v>
      </c>
      <c r="J5" s="761" t="s">
        <v>29</v>
      </c>
      <c r="K5" s="674" t="s">
        <v>30</v>
      </c>
      <c r="L5" s="615" t="s">
        <v>31</v>
      </c>
      <c r="M5" s="522" t="s">
        <v>119</v>
      </c>
      <c r="N5" s="632" t="s">
        <v>32</v>
      </c>
      <c r="O5" s="864" t="s">
        <v>120</v>
      </c>
      <c r="P5" s="761" t="s">
        <v>121</v>
      </c>
      <c r="Q5" s="522" t="s">
        <v>33</v>
      </c>
      <c r="R5" s="632" t="s">
        <v>34</v>
      </c>
      <c r="S5" s="522" t="s">
        <v>35</v>
      </c>
      <c r="T5" s="632" t="s">
        <v>36</v>
      </c>
      <c r="U5" s="522" t="s">
        <v>122</v>
      </c>
      <c r="V5" s="103" t="s">
        <v>123</v>
      </c>
      <c r="W5" s="522" t="s">
        <v>124</v>
      </c>
      <c r="X5" s="761" t="s">
        <v>125</v>
      </c>
    </row>
    <row r="6" spans="1:24" s="16" customFormat="1" ht="26.45" customHeight="1" x14ac:dyDescent="0.25">
      <c r="A6" s="109" t="s">
        <v>6</v>
      </c>
      <c r="B6" s="161"/>
      <c r="C6" s="282">
        <v>1</v>
      </c>
      <c r="D6" s="626" t="s">
        <v>19</v>
      </c>
      <c r="E6" s="714" t="s">
        <v>12</v>
      </c>
      <c r="F6" s="630">
        <v>20</v>
      </c>
      <c r="G6" s="546"/>
      <c r="H6" s="373">
        <v>4.6399999999999997</v>
      </c>
      <c r="I6" s="50">
        <v>5.9</v>
      </c>
      <c r="J6" s="51">
        <v>0</v>
      </c>
      <c r="K6" s="636">
        <v>72.8</v>
      </c>
      <c r="L6" s="373">
        <v>0.01</v>
      </c>
      <c r="M6" s="50">
        <v>0.06</v>
      </c>
      <c r="N6" s="50">
        <v>0.14000000000000001</v>
      </c>
      <c r="O6" s="50">
        <v>60</v>
      </c>
      <c r="P6" s="51">
        <v>0.19</v>
      </c>
      <c r="Q6" s="822">
        <v>176</v>
      </c>
      <c r="R6" s="50">
        <v>100</v>
      </c>
      <c r="S6" s="50">
        <v>7</v>
      </c>
      <c r="T6" s="50">
        <v>0.2</v>
      </c>
      <c r="U6" s="50">
        <v>17.600000000000001</v>
      </c>
      <c r="V6" s="50">
        <v>0</v>
      </c>
      <c r="W6" s="50">
        <v>0</v>
      </c>
      <c r="X6" s="51">
        <v>0</v>
      </c>
    </row>
    <row r="7" spans="1:24" s="16" customFormat="1" ht="26.45" customHeight="1" x14ac:dyDescent="0.25">
      <c r="A7" s="109"/>
      <c r="B7" s="635" t="s">
        <v>74</v>
      </c>
      <c r="C7" s="197">
        <v>259</v>
      </c>
      <c r="D7" s="694" t="s">
        <v>10</v>
      </c>
      <c r="E7" s="396" t="s">
        <v>191</v>
      </c>
      <c r="F7" s="775">
        <v>105</v>
      </c>
      <c r="G7" s="586"/>
      <c r="H7" s="472">
        <v>12.38</v>
      </c>
      <c r="I7" s="473">
        <v>10.59</v>
      </c>
      <c r="J7" s="474">
        <v>16.84</v>
      </c>
      <c r="K7" s="475">
        <v>167.46</v>
      </c>
      <c r="L7" s="472">
        <v>0.04</v>
      </c>
      <c r="M7" s="473">
        <v>0.06</v>
      </c>
      <c r="N7" s="473">
        <v>2.88</v>
      </c>
      <c r="O7" s="473">
        <v>70</v>
      </c>
      <c r="P7" s="474">
        <v>0.02</v>
      </c>
      <c r="Q7" s="823">
        <v>12.7</v>
      </c>
      <c r="R7" s="473">
        <v>145.38999999999999</v>
      </c>
      <c r="S7" s="618">
        <v>71.95</v>
      </c>
      <c r="T7" s="473">
        <v>1.22</v>
      </c>
      <c r="U7" s="473">
        <v>105.04</v>
      </c>
      <c r="V7" s="473">
        <v>6.0000000000000001E-3</v>
      </c>
      <c r="W7" s="473">
        <v>7.0000000000000001E-3</v>
      </c>
      <c r="X7" s="474">
        <v>0.12</v>
      </c>
    </row>
    <row r="8" spans="1:24" s="37" customFormat="1" ht="26.45" customHeight="1" x14ac:dyDescent="0.25">
      <c r="A8" s="148"/>
      <c r="B8" s="198" t="s">
        <v>76</v>
      </c>
      <c r="C8" s="201">
        <v>177</v>
      </c>
      <c r="D8" s="627" t="s">
        <v>10</v>
      </c>
      <c r="E8" s="172" t="s">
        <v>101</v>
      </c>
      <c r="F8" s="631">
        <v>100</v>
      </c>
      <c r="G8" s="695"/>
      <c r="H8" s="370">
        <v>17.52</v>
      </c>
      <c r="I8" s="59">
        <v>14.84</v>
      </c>
      <c r="J8" s="78">
        <v>1.79</v>
      </c>
      <c r="K8" s="369">
        <v>211.63</v>
      </c>
      <c r="L8" s="370">
        <v>7.0000000000000007E-2</v>
      </c>
      <c r="M8" s="59">
        <v>0.13</v>
      </c>
      <c r="N8" s="59">
        <v>1.89</v>
      </c>
      <c r="O8" s="59">
        <v>130</v>
      </c>
      <c r="P8" s="78">
        <v>0.01</v>
      </c>
      <c r="Q8" s="261">
        <v>22.43</v>
      </c>
      <c r="R8" s="59">
        <v>146.94</v>
      </c>
      <c r="S8" s="59">
        <v>21.63</v>
      </c>
      <c r="T8" s="59">
        <v>1.27</v>
      </c>
      <c r="U8" s="59">
        <v>247.44</v>
      </c>
      <c r="V8" s="59">
        <v>5.0000000000000001E-3</v>
      </c>
      <c r="W8" s="59">
        <v>0</v>
      </c>
      <c r="X8" s="78">
        <v>0.12</v>
      </c>
    </row>
    <row r="9" spans="1:24" s="37" customFormat="1" ht="26.45" customHeight="1" x14ac:dyDescent="0.25">
      <c r="A9" s="148"/>
      <c r="B9" s="139"/>
      <c r="C9" s="282">
        <v>64</v>
      </c>
      <c r="D9" s="626" t="s">
        <v>64</v>
      </c>
      <c r="E9" s="397" t="s">
        <v>72</v>
      </c>
      <c r="F9" s="801">
        <v>180</v>
      </c>
      <c r="G9" s="179"/>
      <c r="H9" s="267">
        <v>8.11</v>
      </c>
      <c r="I9" s="84">
        <v>4.72</v>
      </c>
      <c r="J9" s="222">
        <v>49.54</v>
      </c>
      <c r="K9" s="411">
        <v>272.97000000000003</v>
      </c>
      <c r="L9" s="267">
        <v>0.1</v>
      </c>
      <c r="M9" s="84">
        <v>0.03</v>
      </c>
      <c r="N9" s="84">
        <v>0</v>
      </c>
      <c r="O9" s="84">
        <v>20</v>
      </c>
      <c r="P9" s="222">
        <v>0.08</v>
      </c>
      <c r="Q9" s="223">
        <v>15.86</v>
      </c>
      <c r="R9" s="84">
        <v>60.92</v>
      </c>
      <c r="S9" s="84">
        <v>10.95</v>
      </c>
      <c r="T9" s="84">
        <v>1.1100000000000001</v>
      </c>
      <c r="U9" s="84">
        <v>86.99</v>
      </c>
      <c r="V9" s="84">
        <v>1E-3</v>
      </c>
      <c r="W9" s="84">
        <v>0</v>
      </c>
      <c r="X9" s="222">
        <v>0.02</v>
      </c>
    </row>
    <row r="10" spans="1:24" s="37" customFormat="1" ht="39.75" customHeight="1" x14ac:dyDescent="0.25">
      <c r="A10" s="148"/>
      <c r="B10" s="139"/>
      <c r="C10" s="105">
        <v>98</v>
      </c>
      <c r="D10" s="548" t="s">
        <v>18</v>
      </c>
      <c r="E10" s="231" t="s">
        <v>17</v>
      </c>
      <c r="F10" s="727">
        <v>200</v>
      </c>
      <c r="G10" s="194"/>
      <c r="H10" s="258">
        <v>0.37</v>
      </c>
      <c r="I10" s="15">
        <v>0</v>
      </c>
      <c r="J10" s="42">
        <v>14.85</v>
      </c>
      <c r="K10" s="273">
        <v>59.48</v>
      </c>
      <c r="L10" s="258">
        <v>0</v>
      </c>
      <c r="M10" s="15">
        <v>0</v>
      </c>
      <c r="N10" s="15">
        <v>0</v>
      </c>
      <c r="O10" s="15">
        <v>0</v>
      </c>
      <c r="P10" s="42">
        <v>0</v>
      </c>
      <c r="Q10" s="17">
        <v>0.21</v>
      </c>
      <c r="R10" s="15">
        <v>0</v>
      </c>
      <c r="S10" s="15">
        <v>0</v>
      </c>
      <c r="T10" s="15">
        <v>0.02</v>
      </c>
      <c r="U10" s="15">
        <v>0.2</v>
      </c>
      <c r="V10" s="15">
        <v>0</v>
      </c>
      <c r="W10" s="15">
        <v>0</v>
      </c>
      <c r="X10" s="44">
        <v>0</v>
      </c>
    </row>
    <row r="11" spans="1:24" s="37" customFormat="1" ht="26.45" customHeight="1" x14ac:dyDescent="0.25">
      <c r="A11" s="148"/>
      <c r="B11" s="158"/>
      <c r="C11" s="85">
        <v>119</v>
      </c>
      <c r="D11" s="626" t="s">
        <v>14</v>
      </c>
      <c r="E11" s="156" t="s">
        <v>55</v>
      </c>
      <c r="F11" s="153">
        <v>30</v>
      </c>
      <c r="G11" s="728"/>
      <c r="H11" s="258">
        <v>2.2799999999999998</v>
      </c>
      <c r="I11" s="15">
        <v>0.24</v>
      </c>
      <c r="J11" s="42">
        <v>14.76</v>
      </c>
      <c r="K11" s="273">
        <v>70.5</v>
      </c>
      <c r="L11" s="291">
        <v>0.03</v>
      </c>
      <c r="M11" s="20">
        <v>0.01</v>
      </c>
      <c r="N11" s="20">
        <v>0</v>
      </c>
      <c r="O11" s="20">
        <v>0</v>
      </c>
      <c r="P11" s="47">
        <v>0</v>
      </c>
      <c r="Q11" s="19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1E-3</v>
      </c>
      <c r="W11" s="20">
        <v>2E-3</v>
      </c>
      <c r="X11" s="47">
        <v>4.3499999999999996</v>
      </c>
    </row>
    <row r="12" spans="1:24" s="37" customFormat="1" ht="30" customHeight="1" x14ac:dyDescent="0.25">
      <c r="A12" s="148"/>
      <c r="B12" s="139"/>
      <c r="C12" s="282">
        <v>120</v>
      </c>
      <c r="D12" s="626" t="s">
        <v>15</v>
      </c>
      <c r="E12" s="156" t="s">
        <v>47</v>
      </c>
      <c r="F12" s="138">
        <v>30</v>
      </c>
      <c r="G12" s="279"/>
      <c r="H12" s="258">
        <v>1.98</v>
      </c>
      <c r="I12" s="15">
        <v>0.36</v>
      </c>
      <c r="J12" s="42">
        <v>12.06</v>
      </c>
      <c r="K12" s="212">
        <v>59.4</v>
      </c>
      <c r="L12" s="258">
        <v>0.05</v>
      </c>
      <c r="M12" s="17">
        <v>0.02</v>
      </c>
      <c r="N12" s="15">
        <v>0</v>
      </c>
      <c r="O12" s="15">
        <v>0</v>
      </c>
      <c r="P12" s="42">
        <v>0</v>
      </c>
      <c r="Q12" s="258">
        <v>8.6999999999999993</v>
      </c>
      <c r="R12" s="15">
        <v>45</v>
      </c>
      <c r="S12" s="15">
        <v>14.1</v>
      </c>
      <c r="T12" s="15">
        <v>1.17</v>
      </c>
      <c r="U12" s="15">
        <v>70.5</v>
      </c>
      <c r="V12" s="15">
        <v>1E-3</v>
      </c>
      <c r="W12" s="15">
        <v>2E-3</v>
      </c>
      <c r="X12" s="42">
        <v>0.01</v>
      </c>
    </row>
    <row r="13" spans="1:24" s="37" customFormat="1" ht="30" customHeight="1" x14ac:dyDescent="0.25">
      <c r="A13" s="148"/>
      <c r="B13" s="197" t="s">
        <v>74</v>
      </c>
      <c r="C13" s="175"/>
      <c r="D13" s="633"/>
      <c r="E13" s="476" t="s">
        <v>20</v>
      </c>
      <c r="F13" s="609">
        <f>F6+F7+F9+F10+F11+F12</f>
        <v>565</v>
      </c>
      <c r="G13" s="502"/>
      <c r="H13" s="214">
        <f t="shared" ref="H13:X13" si="0">H6+H7+H9+H10+H11+H12</f>
        <v>29.76</v>
      </c>
      <c r="I13" s="22">
        <f t="shared" si="0"/>
        <v>21.81</v>
      </c>
      <c r="J13" s="67">
        <f t="shared" si="0"/>
        <v>108.05</v>
      </c>
      <c r="K13" s="502">
        <f t="shared" si="0"/>
        <v>702.61</v>
      </c>
      <c r="L13" s="214">
        <f t="shared" si="0"/>
        <v>0.23000000000000004</v>
      </c>
      <c r="M13" s="22">
        <f t="shared" si="0"/>
        <v>0.18</v>
      </c>
      <c r="N13" s="22">
        <f t="shared" si="0"/>
        <v>3.02</v>
      </c>
      <c r="O13" s="22">
        <f t="shared" si="0"/>
        <v>150</v>
      </c>
      <c r="P13" s="67">
        <f t="shared" si="0"/>
        <v>0.28999999999999998</v>
      </c>
      <c r="Q13" s="54">
        <f t="shared" si="0"/>
        <v>219.47</v>
      </c>
      <c r="R13" s="22">
        <f t="shared" si="0"/>
        <v>370.81</v>
      </c>
      <c r="S13" s="22">
        <f t="shared" si="0"/>
        <v>108.2</v>
      </c>
      <c r="T13" s="22">
        <f t="shared" si="0"/>
        <v>4.0500000000000007</v>
      </c>
      <c r="U13" s="22">
        <f t="shared" si="0"/>
        <v>308.23</v>
      </c>
      <c r="V13" s="22">
        <f t="shared" si="0"/>
        <v>9.0000000000000011E-3</v>
      </c>
      <c r="W13" s="22">
        <f t="shared" si="0"/>
        <v>1.1000000000000001E-2</v>
      </c>
      <c r="X13" s="67">
        <f t="shared" si="0"/>
        <v>4.4999999999999991</v>
      </c>
    </row>
    <row r="14" spans="1:24" s="37" customFormat="1" ht="30" customHeight="1" x14ac:dyDescent="0.25">
      <c r="A14" s="148"/>
      <c r="B14" s="198" t="s">
        <v>76</v>
      </c>
      <c r="C14" s="495"/>
      <c r="D14" s="628"/>
      <c r="E14" s="481" t="s">
        <v>20</v>
      </c>
      <c r="F14" s="610">
        <f>F6+F8+F9+F10+F11+F12</f>
        <v>560</v>
      </c>
      <c r="G14" s="562"/>
      <c r="H14" s="327">
        <f t="shared" ref="H14:X14" si="1">H6+H8+H9+H10+H11+H12</f>
        <v>34.9</v>
      </c>
      <c r="I14" s="58">
        <f t="shared" si="1"/>
        <v>26.06</v>
      </c>
      <c r="J14" s="79">
        <f t="shared" si="1"/>
        <v>93</v>
      </c>
      <c r="K14" s="562">
        <f t="shared" si="1"/>
        <v>746.78000000000009</v>
      </c>
      <c r="L14" s="327">
        <f t="shared" si="1"/>
        <v>0.26</v>
      </c>
      <c r="M14" s="58">
        <f t="shared" si="1"/>
        <v>0.25</v>
      </c>
      <c r="N14" s="58">
        <f t="shared" si="1"/>
        <v>2.0299999999999998</v>
      </c>
      <c r="O14" s="58">
        <f t="shared" si="1"/>
        <v>210</v>
      </c>
      <c r="P14" s="79">
        <f t="shared" si="1"/>
        <v>0.28000000000000003</v>
      </c>
      <c r="Q14" s="824">
        <f t="shared" si="1"/>
        <v>229.20000000000002</v>
      </c>
      <c r="R14" s="58">
        <f t="shared" si="1"/>
        <v>372.36</v>
      </c>
      <c r="S14" s="58">
        <f t="shared" si="1"/>
        <v>57.88</v>
      </c>
      <c r="T14" s="58">
        <f t="shared" si="1"/>
        <v>4.0999999999999996</v>
      </c>
      <c r="U14" s="58">
        <f t="shared" si="1"/>
        <v>450.63</v>
      </c>
      <c r="V14" s="58">
        <f t="shared" si="1"/>
        <v>8.0000000000000002E-3</v>
      </c>
      <c r="W14" s="58">
        <f t="shared" si="1"/>
        <v>4.0000000000000001E-3</v>
      </c>
      <c r="X14" s="79">
        <f t="shared" si="1"/>
        <v>4.4999999999999991</v>
      </c>
    </row>
    <row r="15" spans="1:24" s="37" customFormat="1" ht="30" customHeight="1" x14ac:dyDescent="0.25">
      <c r="A15" s="148"/>
      <c r="B15" s="197" t="s">
        <v>74</v>
      </c>
      <c r="C15" s="540"/>
      <c r="D15" s="634"/>
      <c r="E15" s="476" t="s">
        <v>21</v>
      </c>
      <c r="F15" s="613"/>
      <c r="G15" s="611"/>
      <c r="H15" s="214"/>
      <c r="I15" s="22"/>
      <c r="J15" s="67"/>
      <c r="K15" s="637">
        <f>K13/27.2</f>
        <v>25.831250000000001</v>
      </c>
      <c r="L15" s="214"/>
      <c r="M15" s="22"/>
      <c r="N15" s="22"/>
      <c r="O15" s="22"/>
      <c r="P15" s="67"/>
      <c r="Q15" s="54"/>
      <c r="R15" s="22"/>
      <c r="S15" s="22"/>
      <c r="T15" s="22"/>
      <c r="U15" s="22"/>
      <c r="V15" s="22"/>
      <c r="W15" s="22"/>
      <c r="X15" s="67"/>
    </row>
    <row r="16" spans="1:24" s="37" customFormat="1" ht="26.45" customHeight="1" thickBot="1" x14ac:dyDescent="0.3">
      <c r="A16" s="148"/>
      <c r="B16" s="198" t="s">
        <v>76</v>
      </c>
      <c r="C16" s="625"/>
      <c r="D16" s="629"/>
      <c r="E16" s="486" t="s">
        <v>21</v>
      </c>
      <c r="F16" s="614"/>
      <c r="G16" s="779"/>
      <c r="H16" s="328"/>
      <c r="I16" s="173"/>
      <c r="J16" s="174"/>
      <c r="K16" s="434">
        <f>K14/27.2</f>
        <v>27.455147058823535</v>
      </c>
      <c r="L16" s="328"/>
      <c r="M16" s="173"/>
      <c r="N16" s="173"/>
      <c r="O16" s="173"/>
      <c r="P16" s="174"/>
      <c r="Q16" s="527"/>
      <c r="R16" s="173"/>
      <c r="S16" s="173"/>
      <c r="T16" s="173"/>
      <c r="U16" s="173"/>
      <c r="V16" s="173"/>
      <c r="W16" s="173"/>
      <c r="X16" s="174"/>
    </row>
    <row r="17" spans="1:24" s="16" customFormat="1" ht="43.5" customHeight="1" x14ac:dyDescent="0.25">
      <c r="A17" s="150" t="s">
        <v>7</v>
      </c>
      <c r="B17" s="161"/>
      <c r="C17" s="161">
        <v>25</v>
      </c>
      <c r="D17" s="470" t="s">
        <v>19</v>
      </c>
      <c r="E17" s="541" t="s">
        <v>50</v>
      </c>
      <c r="F17" s="654">
        <v>150</v>
      </c>
      <c r="G17" s="455"/>
      <c r="H17" s="274">
        <v>0.6</v>
      </c>
      <c r="I17" s="38">
        <v>0.45</v>
      </c>
      <c r="J17" s="235">
        <v>15.45</v>
      </c>
      <c r="K17" s="339">
        <v>70.5</v>
      </c>
      <c r="L17" s="274">
        <v>0.03</v>
      </c>
      <c r="M17" s="48">
        <v>0.05</v>
      </c>
      <c r="N17" s="38">
        <v>7.5</v>
      </c>
      <c r="O17" s="38">
        <v>0</v>
      </c>
      <c r="P17" s="235">
        <v>0</v>
      </c>
      <c r="Q17" s="274">
        <v>28.5</v>
      </c>
      <c r="R17" s="38">
        <v>24</v>
      </c>
      <c r="S17" s="38">
        <v>18</v>
      </c>
      <c r="T17" s="38">
        <v>0</v>
      </c>
      <c r="U17" s="38">
        <v>232.5</v>
      </c>
      <c r="V17" s="38">
        <v>1E-3</v>
      </c>
      <c r="W17" s="38">
        <v>0</v>
      </c>
      <c r="X17" s="235">
        <v>0.01</v>
      </c>
    </row>
    <row r="18" spans="1:24" s="16" customFormat="1" ht="26.45" customHeight="1" x14ac:dyDescent="0.25">
      <c r="A18" s="109"/>
      <c r="B18" s="139"/>
      <c r="C18" s="105">
        <v>228</v>
      </c>
      <c r="D18" s="135" t="s">
        <v>178</v>
      </c>
      <c r="E18" s="193" t="s">
        <v>198</v>
      </c>
      <c r="F18" s="244">
        <v>262</v>
      </c>
      <c r="G18" s="179"/>
      <c r="H18" s="267">
        <v>13.06</v>
      </c>
      <c r="I18" s="84">
        <v>16.190000000000001</v>
      </c>
      <c r="J18" s="222">
        <v>23.89</v>
      </c>
      <c r="K18" s="225">
        <v>294.60000000000002</v>
      </c>
      <c r="L18" s="17">
        <v>0.12</v>
      </c>
      <c r="M18" s="17">
        <v>0.15</v>
      </c>
      <c r="N18" s="15">
        <v>5.75</v>
      </c>
      <c r="O18" s="15">
        <v>250</v>
      </c>
      <c r="P18" s="18">
        <v>0.1</v>
      </c>
      <c r="Q18" s="258">
        <v>69.290000000000006</v>
      </c>
      <c r="R18" s="15">
        <v>158.44</v>
      </c>
      <c r="S18" s="33">
        <v>35.04</v>
      </c>
      <c r="T18" s="15">
        <v>1.63</v>
      </c>
      <c r="U18" s="15">
        <v>461.78</v>
      </c>
      <c r="V18" s="15">
        <v>8.1499999999999993E-3</v>
      </c>
      <c r="W18" s="15">
        <v>1.17E-3</v>
      </c>
      <c r="X18" s="44">
        <v>0.09</v>
      </c>
    </row>
    <row r="19" spans="1:24" s="37" customFormat="1" ht="35.25" customHeight="1" x14ac:dyDescent="0.25">
      <c r="A19" s="110"/>
      <c r="B19" s="139"/>
      <c r="C19" s="105">
        <v>89</v>
      </c>
      <c r="D19" s="344" t="s">
        <v>10</v>
      </c>
      <c r="E19" s="731" t="s">
        <v>91</v>
      </c>
      <c r="F19" s="244">
        <v>100</v>
      </c>
      <c r="G19" s="179"/>
      <c r="H19" s="267">
        <v>19.5</v>
      </c>
      <c r="I19" s="84">
        <v>18.23</v>
      </c>
      <c r="J19" s="222">
        <v>4.55</v>
      </c>
      <c r="K19" s="411">
        <v>260.49</v>
      </c>
      <c r="L19" s="267">
        <v>0.06</v>
      </c>
      <c r="M19" s="223">
        <v>0.14000000000000001</v>
      </c>
      <c r="N19" s="84">
        <v>1.28</v>
      </c>
      <c r="O19" s="84">
        <v>0</v>
      </c>
      <c r="P19" s="222">
        <v>0</v>
      </c>
      <c r="Q19" s="267">
        <v>20.98</v>
      </c>
      <c r="R19" s="84">
        <v>191.49</v>
      </c>
      <c r="S19" s="84">
        <v>25.45</v>
      </c>
      <c r="T19" s="84">
        <v>2.85</v>
      </c>
      <c r="U19" s="84">
        <v>345.31</v>
      </c>
      <c r="V19" s="84">
        <v>8.0000000000000002E-3</v>
      </c>
      <c r="W19" s="84">
        <v>0</v>
      </c>
      <c r="X19" s="222">
        <v>0.06</v>
      </c>
    </row>
    <row r="20" spans="1:24" s="37" customFormat="1" ht="26.45" customHeight="1" x14ac:dyDescent="0.25">
      <c r="A20" s="110"/>
      <c r="B20" s="139"/>
      <c r="C20" s="105">
        <v>53</v>
      </c>
      <c r="D20" s="135" t="s">
        <v>64</v>
      </c>
      <c r="E20" s="224" t="s">
        <v>100</v>
      </c>
      <c r="F20" s="139">
        <v>180</v>
      </c>
      <c r="G20" s="179"/>
      <c r="H20" s="291">
        <v>4.01</v>
      </c>
      <c r="I20" s="20">
        <v>5.89</v>
      </c>
      <c r="J20" s="47">
        <v>40.72</v>
      </c>
      <c r="K20" s="206">
        <v>229.79</v>
      </c>
      <c r="L20" s="80">
        <v>0.04</v>
      </c>
      <c r="M20" s="80">
        <v>0.03</v>
      </c>
      <c r="N20" s="13">
        <v>0</v>
      </c>
      <c r="O20" s="13">
        <v>20</v>
      </c>
      <c r="P20" s="23">
        <v>0.11</v>
      </c>
      <c r="Q20" s="259">
        <v>7.55</v>
      </c>
      <c r="R20" s="13">
        <v>80.81</v>
      </c>
      <c r="S20" s="34">
        <v>26.19</v>
      </c>
      <c r="T20" s="13">
        <v>0.55000000000000004</v>
      </c>
      <c r="U20" s="13">
        <v>51.93</v>
      </c>
      <c r="V20" s="13">
        <v>1E-3</v>
      </c>
      <c r="W20" s="13">
        <v>8.0000000000000002E-3</v>
      </c>
      <c r="X20" s="42">
        <v>0.03</v>
      </c>
    </row>
    <row r="21" spans="1:24" s="16" customFormat="1" ht="33.75" customHeight="1" x14ac:dyDescent="0.25">
      <c r="A21" s="111"/>
      <c r="B21" s="398"/>
      <c r="C21" s="139">
        <v>101</v>
      </c>
      <c r="D21" s="344" t="s">
        <v>18</v>
      </c>
      <c r="E21" s="658" t="s">
        <v>69</v>
      </c>
      <c r="F21" s="659">
        <v>200</v>
      </c>
      <c r="G21" s="104"/>
      <c r="H21" s="258">
        <v>0.64</v>
      </c>
      <c r="I21" s="15">
        <v>0.25</v>
      </c>
      <c r="J21" s="42">
        <v>16.059999999999999</v>
      </c>
      <c r="K21" s="272">
        <v>79.849999999999994</v>
      </c>
      <c r="L21" s="258">
        <v>0.01</v>
      </c>
      <c r="M21" s="17">
        <v>0.05</v>
      </c>
      <c r="N21" s="15">
        <v>0.05</v>
      </c>
      <c r="O21" s="15">
        <v>100</v>
      </c>
      <c r="P21" s="42">
        <v>0</v>
      </c>
      <c r="Q21" s="17">
        <v>10.77</v>
      </c>
      <c r="R21" s="15">
        <v>2.96</v>
      </c>
      <c r="S21" s="15">
        <v>2.96</v>
      </c>
      <c r="T21" s="15">
        <v>0.54</v>
      </c>
      <c r="U21" s="15">
        <v>8.5</v>
      </c>
      <c r="V21" s="15">
        <v>0</v>
      </c>
      <c r="W21" s="15">
        <v>0</v>
      </c>
      <c r="X21" s="42">
        <v>0</v>
      </c>
    </row>
    <row r="22" spans="1:24" s="16" customFormat="1" ht="26.45" customHeight="1" x14ac:dyDescent="0.25">
      <c r="A22" s="111"/>
      <c r="B22" s="398"/>
      <c r="C22" s="411">
        <v>119</v>
      </c>
      <c r="D22" s="135" t="s">
        <v>55</v>
      </c>
      <c r="E22" s="224" t="s">
        <v>55</v>
      </c>
      <c r="F22" s="139">
        <v>20</v>
      </c>
      <c r="G22" s="139"/>
      <c r="H22" s="19">
        <v>1.52</v>
      </c>
      <c r="I22" s="20">
        <v>0.16</v>
      </c>
      <c r="J22" s="21">
        <v>9.84</v>
      </c>
      <c r="K22" s="289">
        <v>47</v>
      </c>
      <c r="L22" s="291">
        <v>0.02</v>
      </c>
      <c r="M22" s="19">
        <v>0.01</v>
      </c>
      <c r="N22" s="20">
        <v>0</v>
      </c>
      <c r="O22" s="20">
        <v>0</v>
      </c>
      <c r="P22" s="47">
        <v>0</v>
      </c>
      <c r="Q22" s="291">
        <v>4</v>
      </c>
      <c r="R22" s="20">
        <v>13</v>
      </c>
      <c r="S22" s="20">
        <v>2.8</v>
      </c>
      <c r="T22" s="20">
        <v>0.22</v>
      </c>
      <c r="U22" s="20">
        <v>18.600000000000001</v>
      </c>
      <c r="V22" s="20">
        <v>1E-3</v>
      </c>
      <c r="W22" s="20">
        <v>1E-3</v>
      </c>
      <c r="X22" s="47">
        <v>2.9</v>
      </c>
    </row>
    <row r="23" spans="1:24" s="16" customFormat="1" ht="26.45" customHeight="1" x14ac:dyDescent="0.25">
      <c r="A23" s="111"/>
      <c r="B23" s="139"/>
      <c r="C23" s="411">
        <v>120</v>
      </c>
      <c r="D23" s="135" t="s">
        <v>47</v>
      </c>
      <c r="E23" s="224" t="s">
        <v>47</v>
      </c>
      <c r="F23" s="139">
        <v>20</v>
      </c>
      <c r="G23" s="139"/>
      <c r="H23" s="19">
        <v>1.32</v>
      </c>
      <c r="I23" s="20">
        <v>0.24</v>
      </c>
      <c r="J23" s="21">
        <v>8.0399999999999991</v>
      </c>
      <c r="K23" s="289">
        <v>39.6</v>
      </c>
      <c r="L23" s="291">
        <v>0.03</v>
      </c>
      <c r="M23" s="19">
        <v>0.02</v>
      </c>
      <c r="N23" s="20">
        <v>0</v>
      </c>
      <c r="O23" s="20">
        <v>0</v>
      </c>
      <c r="P23" s="47">
        <v>0</v>
      </c>
      <c r="Q23" s="291">
        <v>5.8</v>
      </c>
      <c r="R23" s="20">
        <v>30</v>
      </c>
      <c r="S23" s="20">
        <v>9.4</v>
      </c>
      <c r="T23" s="20">
        <v>0.78</v>
      </c>
      <c r="U23" s="20">
        <v>47</v>
      </c>
      <c r="V23" s="20">
        <v>1E-3</v>
      </c>
      <c r="W23" s="20">
        <v>1E-3</v>
      </c>
      <c r="X23" s="47">
        <v>0</v>
      </c>
    </row>
    <row r="24" spans="1:24" s="37" customFormat="1" ht="26.45" customHeight="1" x14ac:dyDescent="0.25">
      <c r="A24" s="110"/>
      <c r="B24" s="139"/>
      <c r="C24" s="275"/>
      <c r="D24" s="471"/>
      <c r="E24" s="195" t="s">
        <v>20</v>
      </c>
      <c r="F24" s="208">
        <f>SUM(F17:F23)</f>
        <v>932</v>
      </c>
      <c r="G24" s="181"/>
      <c r="H24" s="215">
        <f t="shared" ref="H24:X24" si="2">SUM(H17:H23)</f>
        <v>40.65</v>
      </c>
      <c r="I24" s="35">
        <f t="shared" si="2"/>
        <v>41.410000000000004</v>
      </c>
      <c r="J24" s="72">
        <f t="shared" si="2"/>
        <v>118.55000000000001</v>
      </c>
      <c r="K24" s="819">
        <f t="shared" si="2"/>
        <v>1021.83</v>
      </c>
      <c r="L24" s="215">
        <f t="shared" si="2"/>
        <v>0.31000000000000005</v>
      </c>
      <c r="M24" s="35">
        <f t="shared" si="2"/>
        <v>0.45</v>
      </c>
      <c r="N24" s="35">
        <f t="shared" si="2"/>
        <v>14.58</v>
      </c>
      <c r="O24" s="35">
        <f t="shared" si="2"/>
        <v>370</v>
      </c>
      <c r="P24" s="72">
        <f t="shared" si="2"/>
        <v>0.21000000000000002</v>
      </c>
      <c r="Q24" s="215">
        <f t="shared" si="2"/>
        <v>146.89000000000001</v>
      </c>
      <c r="R24" s="35">
        <f t="shared" si="2"/>
        <v>500.7</v>
      </c>
      <c r="S24" s="35">
        <f t="shared" si="2"/>
        <v>119.83999999999999</v>
      </c>
      <c r="T24" s="35">
        <f t="shared" si="2"/>
        <v>6.57</v>
      </c>
      <c r="U24" s="35">
        <f t="shared" si="2"/>
        <v>1165.6199999999999</v>
      </c>
      <c r="V24" s="35">
        <f t="shared" si="2"/>
        <v>2.0150000000000001E-2</v>
      </c>
      <c r="W24" s="35">
        <f t="shared" si="2"/>
        <v>1.1170000000000003E-2</v>
      </c>
      <c r="X24" s="72">
        <f t="shared" si="2"/>
        <v>3.09</v>
      </c>
    </row>
    <row r="25" spans="1:24" s="37" customFormat="1" ht="26.45" customHeight="1" thickBot="1" x14ac:dyDescent="0.3">
      <c r="A25" s="151"/>
      <c r="B25" s="142"/>
      <c r="C25" s="220"/>
      <c r="D25" s="142"/>
      <c r="E25" s="196" t="s">
        <v>21</v>
      </c>
      <c r="F25" s="142"/>
      <c r="G25" s="211"/>
      <c r="H25" s="217"/>
      <c r="I25" s="52"/>
      <c r="J25" s="120"/>
      <c r="K25" s="503">
        <f>K24/27.2</f>
        <v>37.567279411764709</v>
      </c>
      <c r="L25" s="217"/>
      <c r="M25" s="52"/>
      <c r="N25" s="52"/>
      <c r="O25" s="52"/>
      <c r="P25" s="120"/>
      <c r="Q25" s="217"/>
      <c r="R25" s="52"/>
      <c r="S25" s="52"/>
      <c r="T25" s="52"/>
      <c r="U25" s="52"/>
      <c r="V25" s="52"/>
      <c r="W25" s="52"/>
      <c r="X25" s="120"/>
    </row>
    <row r="26" spans="1:24" ht="15.75" x14ac:dyDescent="0.25">
      <c r="A26" s="9"/>
      <c r="B26" s="385"/>
      <c r="C26" s="247"/>
      <c r="D26" s="247"/>
      <c r="E26" s="28"/>
      <c r="F26" s="28"/>
      <c r="G26" s="227"/>
      <c r="H26" s="228"/>
      <c r="I26" s="227"/>
      <c r="J26" s="28"/>
      <c r="K26" s="229"/>
      <c r="L26" s="28"/>
      <c r="M26" s="28"/>
      <c r="N26" s="28"/>
      <c r="O26" s="230"/>
      <c r="P26" s="230"/>
      <c r="Q26" s="230"/>
      <c r="R26" s="230"/>
      <c r="S26" s="230"/>
    </row>
    <row r="28" spans="1:24" x14ac:dyDescent="0.25">
      <c r="A28" s="604" t="s">
        <v>66</v>
      </c>
      <c r="B28" s="878"/>
      <c r="C28" s="605"/>
      <c r="D28" s="606"/>
    </row>
    <row r="29" spans="1:24" x14ac:dyDescent="0.25">
      <c r="A29" s="607" t="s">
        <v>67</v>
      </c>
      <c r="B29" s="879"/>
      <c r="C29" s="608"/>
      <c r="D29" s="608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opLeftCell="A4" zoomScale="80" zoomScaleNormal="80" workbookViewId="0">
      <selection activeCell="E18" sqref="E18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6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0.42578125" customWidth="1"/>
    <col min="13" max="13" width="10" customWidth="1"/>
    <col min="14" max="14" width="10.42578125" customWidth="1"/>
    <col min="16" max="16" width="9.85546875" customWidth="1"/>
    <col min="23" max="23" width="9.85546875" bestFit="1" customWidth="1"/>
  </cols>
  <sheetData>
    <row r="2" spans="1:24" ht="23.25" x14ac:dyDescent="0.35">
      <c r="A2" s="6" t="s">
        <v>1</v>
      </c>
      <c r="B2" s="7"/>
      <c r="C2" s="250"/>
      <c r="D2" s="252" t="s">
        <v>3</v>
      </c>
      <c r="E2" s="6"/>
      <c r="F2" s="8" t="s">
        <v>2</v>
      </c>
      <c r="G2" s="123">
        <v>17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51"/>
      <c r="D3" s="25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40.5" customHeight="1" thickBot="1" x14ac:dyDescent="0.3">
      <c r="A4" s="146"/>
      <c r="B4" s="835"/>
      <c r="C4" s="765" t="s">
        <v>39</v>
      </c>
      <c r="D4" s="268"/>
      <c r="E4" s="766"/>
      <c r="F4" s="767"/>
      <c r="G4" s="765"/>
      <c r="H4" s="888" t="s">
        <v>22</v>
      </c>
      <c r="I4" s="889"/>
      <c r="J4" s="890"/>
      <c r="K4" s="671" t="s">
        <v>23</v>
      </c>
      <c r="L4" s="1051" t="s">
        <v>24</v>
      </c>
      <c r="M4" s="1052"/>
      <c r="N4" s="1063"/>
      <c r="O4" s="1063"/>
      <c r="P4" s="1064"/>
      <c r="Q4" s="1052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54" customHeight="1" thickBot="1" x14ac:dyDescent="0.3">
      <c r="A5" s="147" t="s">
        <v>0</v>
      </c>
      <c r="B5" s="108"/>
      <c r="C5" s="103" t="s">
        <v>40</v>
      </c>
      <c r="D5" s="673" t="s">
        <v>41</v>
      </c>
      <c r="E5" s="103" t="s">
        <v>38</v>
      </c>
      <c r="F5" s="108" t="s">
        <v>26</v>
      </c>
      <c r="G5" s="103" t="s">
        <v>37</v>
      </c>
      <c r="H5" s="615" t="s">
        <v>27</v>
      </c>
      <c r="I5" s="522" t="s">
        <v>28</v>
      </c>
      <c r="J5" s="761" t="s">
        <v>29</v>
      </c>
      <c r="K5" s="674" t="s">
        <v>30</v>
      </c>
      <c r="L5" s="615" t="s">
        <v>31</v>
      </c>
      <c r="M5" s="522" t="s">
        <v>119</v>
      </c>
      <c r="N5" s="632" t="s">
        <v>32</v>
      </c>
      <c r="O5" s="864" t="s">
        <v>120</v>
      </c>
      <c r="P5" s="761" t="s">
        <v>121</v>
      </c>
      <c r="Q5" s="632" t="s">
        <v>33</v>
      </c>
      <c r="R5" s="522" t="s">
        <v>34</v>
      </c>
      <c r="S5" s="632" t="s">
        <v>35</v>
      </c>
      <c r="T5" s="522" t="s">
        <v>36</v>
      </c>
      <c r="U5" s="632" t="s">
        <v>122</v>
      </c>
      <c r="V5" s="522" t="s">
        <v>123</v>
      </c>
      <c r="W5" s="103" t="s">
        <v>124</v>
      </c>
      <c r="X5" s="522" t="s">
        <v>125</v>
      </c>
    </row>
    <row r="6" spans="1:24" s="16" customFormat="1" ht="26.45" customHeight="1" x14ac:dyDescent="0.25">
      <c r="A6" s="109" t="s">
        <v>6</v>
      </c>
      <c r="B6" s="161"/>
      <c r="C6" s="547">
        <v>25</v>
      </c>
      <c r="D6" s="155" t="s">
        <v>19</v>
      </c>
      <c r="E6" s="231" t="s">
        <v>50</v>
      </c>
      <c r="F6" s="762">
        <v>150</v>
      </c>
      <c r="G6" s="143"/>
      <c r="H6" s="281">
        <v>0.6</v>
      </c>
      <c r="I6" s="40">
        <v>0.45</v>
      </c>
      <c r="J6" s="41">
        <v>15.45</v>
      </c>
      <c r="K6" s="272">
        <v>70.5</v>
      </c>
      <c r="L6" s="281">
        <v>0.03</v>
      </c>
      <c r="M6" s="40">
        <v>0.05</v>
      </c>
      <c r="N6" s="40">
        <v>7.5</v>
      </c>
      <c r="O6" s="40">
        <v>0</v>
      </c>
      <c r="P6" s="41">
        <v>0</v>
      </c>
      <c r="Q6" s="17">
        <v>28.5</v>
      </c>
      <c r="R6" s="15">
        <v>24</v>
      </c>
      <c r="S6" s="15">
        <v>18</v>
      </c>
      <c r="T6" s="15">
        <v>0</v>
      </c>
      <c r="U6" s="15">
        <v>232.5</v>
      </c>
      <c r="V6" s="15">
        <v>1E-3</v>
      </c>
      <c r="W6" s="15">
        <v>0</v>
      </c>
      <c r="X6" s="42">
        <v>0.01</v>
      </c>
    </row>
    <row r="7" spans="1:24" s="16" customFormat="1" ht="26.45" customHeight="1" x14ac:dyDescent="0.25">
      <c r="A7" s="109"/>
      <c r="B7" s="233"/>
      <c r="C7" s="860">
        <v>86</v>
      </c>
      <c r="D7" s="657" t="s">
        <v>94</v>
      </c>
      <c r="E7" s="658" t="s">
        <v>79</v>
      </c>
      <c r="F7" s="659">
        <v>280</v>
      </c>
      <c r="G7" s="104"/>
      <c r="H7" s="258">
        <v>23.49</v>
      </c>
      <c r="I7" s="15">
        <v>22.56</v>
      </c>
      <c r="J7" s="42">
        <v>28.5</v>
      </c>
      <c r="K7" s="272">
        <v>411.01</v>
      </c>
      <c r="L7" s="258">
        <v>0.21</v>
      </c>
      <c r="M7" s="15">
        <v>0.24</v>
      </c>
      <c r="N7" s="15">
        <v>16.12</v>
      </c>
      <c r="O7" s="15">
        <v>20</v>
      </c>
      <c r="P7" s="42">
        <v>0</v>
      </c>
      <c r="Q7" s="17">
        <v>40.43</v>
      </c>
      <c r="R7" s="15">
        <v>289.10000000000002</v>
      </c>
      <c r="S7" s="15">
        <v>63.29</v>
      </c>
      <c r="T7" s="15">
        <v>4.4400000000000004</v>
      </c>
      <c r="U7" s="15">
        <v>1203.42</v>
      </c>
      <c r="V7" s="15">
        <v>1.6E-2</v>
      </c>
      <c r="W7" s="15">
        <v>1E-3</v>
      </c>
      <c r="X7" s="42">
        <v>0.11</v>
      </c>
    </row>
    <row r="8" spans="1:24" s="37" customFormat="1" ht="26.45" customHeight="1" x14ac:dyDescent="0.25">
      <c r="A8" s="148"/>
      <c r="B8" s="170"/>
      <c r="C8" s="105">
        <v>159</v>
      </c>
      <c r="D8" s="548" t="s">
        <v>46</v>
      </c>
      <c r="E8" s="231" t="s">
        <v>70</v>
      </c>
      <c r="F8" s="802">
        <v>200</v>
      </c>
      <c r="G8" s="132"/>
      <c r="H8" s="258">
        <v>0</v>
      </c>
      <c r="I8" s="15">
        <v>0</v>
      </c>
      <c r="J8" s="42">
        <v>17.88</v>
      </c>
      <c r="K8" s="272">
        <v>69.66</v>
      </c>
      <c r="L8" s="258">
        <v>0</v>
      </c>
      <c r="M8" s="15">
        <v>0</v>
      </c>
      <c r="N8" s="15">
        <v>0</v>
      </c>
      <c r="O8" s="15">
        <v>0</v>
      </c>
      <c r="P8" s="18">
        <v>0</v>
      </c>
      <c r="Q8" s="258">
        <v>0.05</v>
      </c>
      <c r="R8" s="15">
        <v>0.03</v>
      </c>
      <c r="S8" s="15">
        <v>0.03</v>
      </c>
      <c r="T8" s="15">
        <v>0</v>
      </c>
      <c r="U8" s="15">
        <v>0.09</v>
      </c>
      <c r="V8" s="15">
        <v>0</v>
      </c>
      <c r="W8" s="15">
        <v>0</v>
      </c>
      <c r="X8" s="42">
        <v>0</v>
      </c>
    </row>
    <row r="9" spans="1:24" s="37" customFormat="1" ht="26.45" customHeight="1" x14ac:dyDescent="0.25">
      <c r="A9" s="148"/>
      <c r="B9" s="139"/>
      <c r="C9" s="411">
        <v>119</v>
      </c>
      <c r="D9" s="156" t="s">
        <v>14</v>
      </c>
      <c r="E9" s="224" t="s">
        <v>55</v>
      </c>
      <c r="F9" s="199">
        <v>20</v>
      </c>
      <c r="G9" s="132"/>
      <c r="H9" s="258">
        <v>1.52</v>
      </c>
      <c r="I9" s="15">
        <v>0.16</v>
      </c>
      <c r="J9" s="18">
        <v>9.84</v>
      </c>
      <c r="K9" s="203">
        <v>47</v>
      </c>
      <c r="L9" s="17">
        <v>0.02</v>
      </c>
      <c r="M9" s="17">
        <v>0.01</v>
      </c>
      <c r="N9" s="15">
        <v>0</v>
      </c>
      <c r="O9" s="15">
        <v>0</v>
      </c>
      <c r="P9" s="42">
        <v>0</v>
      </c>
      <c r="Q9" s="258">
        <v>4</v>
      </c>
      <c r="R9" s="15">
        <v>13</v>
      </c>
      <c r="S9" s="15">
        <v>2.8</v>
      </c>
      <c r="T9" s="15">
        <v>0.22</v>
      </c>
      <c r="U9" s="15">
        <v>18.600000000000001</v>
      </c>
      <c r="V9" s="15">
        <v>1E-3</v>
      </c>
      <c r="W9" s="15">
        <v>1E-3</v>
      </c>
      <c r="X9" s="42">
        <v>2.9</v>
      </c>
    </row>
    <row r="10" spans="1:24" s="37" customFormat="1" ht="26.45" customHeight="1" x14ac:dyDescent="0.25">
      <c r="A10" s="148"/>
      <c r="B10" s="139"/>
      <c r="C10" s="152">
        <v>120</v>
      </c>
      <c r="D10" s="194" t="s">
        <v>15</v>
      </c>
      <c r="E10" s="155" t="s">
        <v>47</v>
      </c>
      <c r="F10" s="138">
        <v>20</v>
      </c>
      <c r="G10" s="661"/>
      <c r="H10" s="258">
        <v>1.32</v>
      </c>
      <c r="I10" s="15">
        <v>0.24</v>
      </c>
      <c r="J10" s="42">
        <v>8.0399999999999991</v>
      </c>
      <c r="K10" s="303">
        <v>39.6</v>
      </c>
      <c r="L10" s="291">
        <v>0.03</v>
      </c>
      <c r="M10" s="20">
        <v>0.02</v>
      </c>
      <c r="N10" s="20">
        <v>0</v>
      </c>
      <c r="O10" s="20">
        <v>0</v>
      </c>
      <c r="P10" s="47">
        <v>0</v>
      </c>
      <c r="Q10" s="291">
        <v>5.8</v>
      </c>
      <c r="R10" s="20">
        <v>30</v>
      </c>
      <c r="S10" s="20">
        <v>9.4</v>
      </c>
      <c r="T10" s="20">
        <v>0.78</v>
      </c>
      <c r="U10" s="20">
        <v>47</v>
      </c>
      <c r="V10" s="20">
        <v>1E-3</v>
      </c>
      <c r="W10" s="20">
        <v>1E-3</v>
      </c>
      <c r="X10" s="47">
        <v>0</v>
      </c>
    </row>
    <row r="11" spans="1:24" s="37" customFormat="1" ht="26.45" customHeight="1" x14ac:dyDescent="0.25">
      <c r="A11" s="148"/>
      <c r="B11" s="170"/>
      <c r="C11" s="105"/>
      <c r="D11" s="156"/>
      <c r="E11" s="195" t="s">
        <v>20</v>
      </c>
      <c r="F11" s="284">
        <f>SUM(F6:F10)</f>
        <v>670</v>
      </c>
      <c r="G11" s="105"/>
      <c r="H11" s="215">
        <f t="shared" ref="H11:X11" si="0">SUM(H6:H10)</f>
        <v>26.93</v>
      </c>
      <c r="I11" s="35">
        <f t="shared" si="0"/>
        <v>23.409999999999997</v>
      </c>
      <c r="J11" s="72">
        <f t="shared" si="0"/>
        <v>79.710000000000008</v>
      </c>
      <c r="K11" s="407">
        <f t="shared" si="0"/>
        <v>637.77</v>
      </c>
      <c r="L11" s="215">
        <f t="shared" si="0"/>
        <v>0.29000000000000004</v>
      </c>
      <c r="M11" s="35">
        <f t="shared" si="0"/>
        <v>0.32</v>
      </c>
      <c r="N11" s="35">
        <f t="shared" si="0"/>
        <v>23.62</v>
      </c>
      <c r="O11" s="35">
        <f t="shared" si="0"/>
        <v>20</v>
      </c>
      <c r="P11" s="72">
        <f t="shared" si="0"/>
        <v>0</v>
      </c>
      <c r="Q11" s="36">
        <f t="shared" si="0"/>
        <v>78.78</v>
      </c>
      <c r="R11" s="35">
        <f t="shared" si="0"/>
        <v>356.13</v>
      </c>
      <c r="S11" s="35">
        <f t="shared" si="0"/>
        <v>93.52</v>
      </c>
      <c r="T11" s="35">
        <f t="shared" si="0"/>
        <v>5.44</v>
      </c>
      <c r="U11" s="35">
        <f t="shared" si="0"/>
        <v>1501.61</v>
      </c>
      <c r="V11" s="35">
        <f t="shared" si="0"/>
        <v>1.9000000000000003E-2</v>
      </c>
      <c r="W11" s="35">
        <f t="shared" si="0"/>
        <v>3.0000000000000001E-3</v>
      </c>
      <c r="X11" s="72">
        <f t="shared" si="0"/>
        <v>3.02</v>
      </c>
    </row>
    <row r="12" spans="1:24" s="37" customFormat="1" ht="26.45" customHeight="1" thickBot="1" x14ac:dyDescent="0.3">
      <c r="A12" s="149"/>
      <c r="B12" s="991"/>
      <c r="C12" s="220"/>
      <c r="D12" s="269"/>
      <c r="E12" s="196" t="s">
        <v>21</v>
      </c>
      <c r="F12" s="142"/>
      <c r="G12" s="662"/>
      <c r="H12" s="263"/>
      <c r="I12" s="159"/>
      <c r="J12" s="160"/>
      <c r="K12" s="346">
        <f>K11/27.2</f>
        <v>23.447426470588237</v>
      </c>
      <c r="L12" s="263"/>
      <c r="M12" s="159"/>
      <c r="N12" s="159"/>
      <c r="O12" s="159"/>
      <c r="P12" s="160"/>
      <c r="Q12" s="221"/>
      <c r="R12" s="159"/>
      <c r="S12" s="159"/>
      <c r="T12" s="159"/>
      <c r="U12" s="159"/>
      <c r="V12" s="159"/>
      <c r="W12" s="159"/>
      <c r="X12" s="160"/>
    </row>
    <row r="13" spans="1:24" s="16" customFormat="1" ht="26.45" customHeight="1" x14ac:dyDescent="0.25">
      <c r="A13" s="150" t="s">
        <v>7</v>
      </c>
      <c r="B13" s="248"/>
      <c r="C13" s="161">
        <v>10</v>
      </c>
      <c r="D13" s="678" t="s">
        <v>8</v>
      </c>
      <c r="E13" s="624" t="s">
        <v>130</v>
      </c>
      <c r="F13" s="713">
        <v>100</v>
      </c>
      <c r="G13" s="682"/>
      <c r="H13" s="281">
        <v>0.82</v>
      </c>
      <c r="I13" s="40">
        <v>9.25</v>
      </c>
      <c r="J13" s="41">
        <v>2.5099999999999998</v>
      </c>
      <c r="K13" s="339">
        <v>88.81</v>
      </c>
      <c r="L13" s="281">
        <v>0.03</v>
      </c>
      <c r="M13" s="40">
        <v>0.04</v>
      </c>
      <c r="N13" s="40">
        <v>13.17</v>
      </c>
      <c r="O13" s="40">
        <v>40</v>
      </c>
      <c r="P13" s="41">
        <v>0</v>
      </c>
      <c r="Q13" s="281">
        <v>31.22</v>
      </c>
      <c r="R13" s="40">
        <v>42.09</v>
      </c>
      <c r="S13" s="40">
        <v>15.59</v>
      </c>
      <c r="T13" s="40">
        <v>0.62</v>
      </c>
      <c r="U13" s="40">
        <v>190.39</v>
      </c>
      <c r="V13" s="40">
        <v>0</v>
      </c>
      <c r="W13" s="40">
        <v>0</v>
      </c>
      <c r="X13" s="41">
        <v>0</v>
      </c>
    </row>
    <row r="14" spans="1:24" s="16" customFormat="1" ht="26.45" customHeight="1" x14ac:dyDescent="0.25">
      <c r="A14" s="109"/>
      <c r="B14" s="94"/>
      <c r="C14" s="139">
        <v>31</v>
      </c>
      <c r="D14" s="156" t="s">
        <v>98</v>
      </c>
      <c r="E14" s="193" t="s">
        <v>78</v>
      </c>
      <c r="F14" s="244">
        <v>250</v>
      </c>
      <c r="G14" s="105"/>
      <c r="H14" s="259">
        <v>7.09</v>
      </c>
      <c r="I14" s="13">
        <v>10.119999999999999</v>
      </c>
      <c r="J14" s="44">
        <v>11.27</v>
      </c>
      <c r="K14" s="106">
        <v>165.55</v>
      </c>
      <c r="L14" s="259">
        <v>0.05</v>
      </c>
      <c r="M14" s="13">
        <v>0.08</v>
      </c>
      <c r="N14" s="13">
        <v>6.42</v>
      </c>
      <c r="O14" s="13">
        <v>160</v>
      </c>
      <c r="P14" s="44">
        <v>7.0000000000000007E-2</v>
      </c>
      <c r="Q14" s="259">
        <v>40.53</v>
      </c>
      <c r="R14" s="13">
        <v>94.83</v>
      </c>
      <c r="S14" s="13">
        <v>24.93</v>
      </c>
      <c r="T14" s="13">
        <v>1.6</v>
      </c>
      <c r="U14" s="13">
        <v>337.03</v>
      </c>
      <c r="V14" s="13">
        <v>7.0000000000000001E-3</v>
      </c>
      <c r="W14" s="13">
        <v>1E-3</v>
      </c>
      <c r="X14" s="72">
        <v>0.04</v>
      </c>
    </row>
    <row r="15" spans="1:24" s="37" customFormat="1" ht="26.45" customHeight="1" x14ac:dyDescent="0.25">
      <c r="A15" s="110"/>
      <c r="B15" s="170"/>
      <c r="C15" s="139">
        <v>194</v>
      </c>
      <c r="D15" s="156" t="s">
        <v>10</v>
      </c>
      <c r="E15" s="193" t="s">
        <v>166</v>
      </c>
      <c r="F15" s="244">
        <v>100</v>
      </c>
      <c r="G15" s="105"/>
      <c r="H15" s="412">
        <v>18.54</v>
      </c>
      <c r="I15" s="96">
        <v>15.4</v>
      </c>
      <c r="J15" s="101">
        <v>11.88</v>
      </c>
      <c r="K15" s="493">
        <v>261.01</v>
      </c>
      <c r="L15" s="258">
        <v>0.09</v>
      </c>
      <c r="M15" s="15">
        <v>0.13</v>
      </c>
      <c r="N15" s="15">
        <v>1.2</v>
      </c>
      <c r="O15" s="15">
        <v>20</v>
      </c>
      <c r="P15" s="42">
        <v>0.04</v>
      </c>
      <c r="Q15" s="258">
        <v>29.57</v>
      </c>
      <c r="R15" s="15">
        <v>156.26</v>
      </c>
      <c r="S15" s="15">
        <v>20.56</v>
      </c>
      <c r="T15" s="15">
        <v>1.35</v>
      </c>
      <c r="U15" s="15">
        <v>219.62</v>
      </c>
      <c r="V15" s="15">
        <v>5.0000000000000001E-3</v>
      </c>
      <c r="W15" s="15">
        <v>1E-3</v>
      </c>
      <c r="X15" s="42">
        <v>0.11</v>
      </c>
    </row>
    <row r="16" spans="1:24" s="37" customFormat="1" ht="35.25" customHeight="1" x14ac:dyDescent="0.25">
      <c r="A16" s="110"/>
      <c r="B16" s="943" t="s">
        <v>74</v>
      </c>
      <c r="C16" s="197">
        <v>52</v>
      </c>
      <c r="D16" s="707" t="s">
        <v>64</v>
      </c>
      <c r="E16" s="536" t="s">
        <v>141</v>
      </c>
      <c r="F16" s="197">
        <v>180</v>
      </c>
      <c r="G16" s="175"/>
      <c r="H16" s="472">
        <v>3.98</v>
      </c>
      <c r="I16" s="473">
        <v>6.68</v>
      </c>
      <c r="J16" s="474">
        <v>31.19</v>
      </c>
      <c r="K16" s="475">
        <v>200.49</v>
      </c>
      <c r="L16" s="326">
        <v>0.18</v>
      </c>
      <c r="M16" s="65">
        <v>0.12</v>
      </c>
      <c r="N16" s="65">
        <v>16.8</v>
      </c>
      <c r="O16" s="65">
        <v>30</v>
      </c>
      <c r="P16" s="66">
        <v>0.09</v>
      </c>
      <c r="Q16" s="326">
        <v>21.3</v>
      </c>
      <c r="R16" s="65">
        <v>107.88</v>
      </c>
      <c r="S16" s="65">
        <v>42.11</v>
      </c>
      <c r="T16" s="65">
        <v>1.67</v>
      </c>
      <c r="U16" s="65">
        <v>990.81</v>
      </c>
      <c r="V16" s="65">
        <v>8.9999999999999993E-3</v>
      </c>
      <c r="W16" s="65">
        <v>1E-3</v>
      </c>
      <c r="X16" s="66">
        <v>0.06</v>
      </c>
    </row>
    <row r="17" spans="1:24" s="37" customFormat="1" ht="35.25" customHeight="1" x14ac:dyDescent="0.25">
      <c r="A17" s="110"/>
      <c r="B17" s="912" t="s">
        <v>76</v>
      </c>
      <c r="C17" s="912">
        <v>51</v>
      </c>
      <c r="D17" s="932" t="s">
        <v>64</v>
      </c>
      <c r="E17" s="933" t="s">
        <v>158</v>
      </c>
      <c r="F17" s="934">
        <v>180</v>
      </c>
      <c r="G17" s="931"/>
      <c r="H17" s="935">
        <v>3.99</v>
      </c>
      <c r="I17" s="936">
        <v>4.57</v>
      </c>
      <c r="J17" s="937">
        <v>31.25</v>
      </c>
      <c r="K17" s="938">
        <v>181.35</v>
      </c>
      <c r="L17" s="935">
        <v>0.18</v>
      </c>
      <c r="M17" s="936">
        <v>0.12</v>
      </c>
      <c r="N17" s="936">
        <v>16.84</v>
      </c>
      <c r="O17" s="936">
        <v>30</v>
      </c>
      <c r="P17" s="937">
        <v>0.08</v>
      </c>
      <c r="Q17" s="935">
        <v>24.13</v>
      </c>
      <c r="R17" s="936">
        <v>108.7</v>
      </c>
      <c r="S17" s="936">
        <v>42.82</v>
      </c>
      <c r="T17" s="936">
        <v>1.74</v>
      </c>
      <c r="U17" s="936">
        <v>996.5</v>
      </c>
      <c r="V17" s="936">
        <v>8.9999999999999993E-3</v>
      </c>
      <c r="W17" s="936">
        <v>1E-3</v>
      </c>
      <c r="X17" s="937">
        <v>0.06</v>
      </c>
    </row>
    <row r="18" spans="1:24" s="16" customFormat="1" ht="36" customHeight="1" x14ac:dyDescent="0.25">
      <c r="A18" s="111"/>
      <c r="B18" s="125"/>
      <c r="C18" s="138">
        <v>114</v>
      </c>
      <c r="D18" s="194" t="s">
        <v>46</v>
      </c>
      <c r="E18" s="231" t="s">
        <v>52</v>
      </c>
      <c r="F18" s="649">
        <v>200</v>
      </c>
      <c r="G18" s="180"/>
      <c r="H18" s="258">
        <v>0</v>
      </c>
      <c r="I18" s="15">
        <v>0</v>
      </c>
      <c r="J18" s="42">
        <v>7.27</v>
      </c>
      <c r="K18" s="272">
        <v>28.73</v>
      </c>
      <c r="L18" s="258">
        <v>0</v>
      </c>
      <c r="M18" s="15">
        <v>0</v>
      </c>
      <c r="N18" s="15">
        <v>0</v>
      </c>
      <c r="O18" s="15">
        <v>0</v>
      </c>
      <c r="P18" s="42">
        <v>0</v>
      </c>
      <c r="Q18" s="258">
        <v>0.26</v>
      </c>
      <c r="R18" s="15">
        <v>0.03</v>
      </c>
      <c r="S18" s="15">
        <v>0.03</v>
      </c>
      <c r="T18" s="15">
        <v>0.02</v>
      </c>
      <c r="U18" s="15">
        <v>0.28999999999999998</v>
      </c>
      <c r="V18" s="15">
        <v>0</v>
      </c>
      <c r="W18" s="15">
        <v>0</v>
      </c>
      <c r="X18" s="42">
        <v>0</v>
      </c>
    </row>
    <row r="19" spans="1:24" s="16" customFormat="1" ht="26.45" customHeight="1" x14ac:dyDescent="0.25">
      <c r="A19" s="111"/>
      <c r="B19" s="125"/>
      <c r="C19" s="225">
        <v>119</v>
      </c>
      <c r="D19" s="156" t="s">
        <v>14</v>
      </c>
      <c r="E19" s="224" t="s">
        <v>55</v>
      </c>
      <c r="F19" s="139">
        <v>20</v>
      </c>
      <c r="G19" s="660"/>
      <c r="H19" s="258">
        <v>1.52</v>
      </c>
      <c r="I19" s="15">
        <v>0.16</v>
      </c>
      <c r="J19" s="42">
        <v>9.84</v>
      </c>
      <c r="K19" s="272">
        <v>47</v>
      </c>
      <c r="L19" s="258">
        <v>0.02</v>
      </c>
      <c r="M19" s="15">
        <v>0.01</v>
      </c>
      <c r="N19" s="15">
        <v>0</v>
      </c>
      <c r="O19" s="15">
        <v>0</v>
      </c>
      <c r="P19" s="42">
        <v>0</v>
      </c>
      <c r="Q19" s="258">
        <v>4</v>
      </c>
      <c r="R19" s="15">
        <v>13</v>
      </c>
      <c r="S19" s="15">
        <v>2.8</v>
      </c>
      <c r="T19" s="15">
        <v>0.22</v>
      </c>
      <c r="U19" s="15">
        <v>18.600000000000001</v>
      </c>
      <c r="V19" s="15">
        <v>1E-3</v>
      </c>
      <c r="W19" s="15">
        <v>1E-3</v>
      </c>
      <c r="X19" s="42">
        <v>2.9</v>
      </c>
    </row>
    <row r="20" spans="1:24" s="16" customFormat="1" ht="26.45" customHeight="1" x14ac:dyDescent="0.25">
      <c r="A20" s="111"/>
      <c r="B20" s="139"/>
      <c r="C20" s="139">
        <v>120</v>
      </c>
      <c r="D20" s="156" t="s">
        <v>15</v>
      </c>
      <c r="E20" s="224" t="s">
        <v>47</v>
      </c>
      <c r="F20" s="139">
        <v>20</v>
      </c>
      <c r="G20" s="660"/>
      <c r="H20" s="258">
        <v>1.32</v>
      </c>
      <c r="I20" s="15">
        <v>0.24</v>
      </c>
      <c r="J20" s="42">
        <v>8.0399999999999991</v>
      </c>
      <c r="K20" s="273">
        <v>39.6</v>
      </c>
      <c r="L20" s="291">
        <v>0.03</v>
      </c>
      <c r="M20" s="20">
        <v>0.02</v>
      </c>
      <c r="N20" s="20">
        <v>0</v>
      </c>
      <c r="O20" s="20">
        <v>0</v>
      </c>
      <c r="P20" s="47">
        <v>0</v>
      </c>
      <c r="Q20" s="291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7">
        <v>0</v>
      </c>
    </row>
    <row r="21" spans="1:24" s="37" customFormat="1" ht="26.45" customHeight="1" x14ac:dyDescent="0.25">
      <c r="A21" s="110"/>
      <c r="B21" s="169"/>
      <c r="C21" s="255"/>
      <c r="D21" s="774"/>
      <c r="E21" s="189" t="s">
        <v>20</v>
      </c>
      <c r="F21" s="483">
        <f>F13+F14+F15+F16+F18+F19+F20</f>
        <v>870</v>
      </c>
      <c r="G21" s="962"/>
      <c r="H21" s="477">
        <f t="shared" ref="H21:X21" si="1">H13+H14+H15+H16+H18+H19+H20</f>
        <v>33.269999999999996</v>
      </c>
      <c r="I21" s="478">
        <f t="shared" si="1"/>
        <v>41.849999999999994</v>
      </c>
      <c r="J21" s="479">
        <f t="shared" si="1"/>
        <v>82</v>
      </c>
      <c r="K21" s="484">
        <f t="shared" si="1"/>
        <v>831.19</v>
      </c>
      <c r="L21" s="477">
        <f t="shared" si="1"/>
        <v>0.4</v>
      </c>
      <c r="M21" s="478">
        <f t="shared" si="1"/>
        <v>0.4</v>
      </c>
      <c r="N21" s="478">
        <f t="shared" si="1"/>
        <v>37.590000000000003</v>
      </c>
      <c r="O21" s="478">
        <f t="shared" si="1"/>
        <v>250</v>
      </c>
      <c r="P21" s="479">
        <f t="shared" si="1"/>
        <v>0.2</v>
      </c>
      <c r="Q21" s="477">
        <f t="shared" si="1"/>
        <v>132.68</v>
      </c>
      <c r="R21" s="478">
        <f t="shared" si="1"/>
        <v>444.09</v>
      </c>
      <c r="S21" s="478">
        <f t="shared" si="1"/>
        <v>115.42</v>
      </c>
      <c r="T21" s="478">
        <f t="shared" si="1"/>
        <v>6.26</v>
      </c>
      <c r="U21" s="478">
        <f t="shared" si="1"/>
        <v>1803.7399999999998</v>
      </c>
      <c r="V21" s="478">
        <f t="shared" si="1"/>
        <v>2.3E-2</v>
      </c>
      <c r="W21" s="478">
        <f t="shared" si="1"/>
        <v>5.0000000000000001E-3</v>
      </c>
      <c r="X21" s="479">
        <f t="shared" si="1"/>
        <v>3.11</v>
      </c>
    </row>
    <row r="22" spans="1:24" s="37" customFormat="1" ht="26.45" customHeight="1" x14ac:dyDescent="0.25">
      <c r="A22" s="110"/>
      <c r="B22" s="950"/>
      <c r="C22" s="961"/>
      <c r="D22" s="951"/>
      <c r="E22" s="952" t="s">
        <v>20</v>
      </c>
      <c r="F22" s="953">
        <f>F13+F14+F15+F17+F18+F19+F20</f>
        <v>870</v>
      </c>
      <c r="G22" s="963"/>
      <c r="H22" s="966">
        <f t="shared" ref="H22:X22" si="2">H13+H14+H15+H17+H18+H19+H20</f>
        <v>33.279999999999994</v>
      </c>
      <c r="I22" s="964">
        <f t="shared" si="2"/>
        <v>39.739999999999995</v>
      </c>
      <c r="J22" s="967">
        <f t="shared" si="2"/>
        <v>82.06</v>
      </c>
      <c r="K22" s="965">
        <f t="shared" si="2"/>
        <v>812.05000000000007</v>
      </c>
      <c r="L22" s="966">
        <f t="shared" si="2"/>
        <v>0.4</v>
      </c>
      <c r="M22" s="964">
        <f t="shared" si="2"/>
        <v>0.4</v>
      </c>
      <c r="N22" s="964">
        <f t="shared" si="2"/>
        <v>37.629999999999995</v>
      </c>
      <c r="O22" s="964">
        <f t="shared" si="2"/>
        <v>250</v>
      </c>
      <c r="P22" s="967">
        <f t="shared" si="2"/>
        <v>0.19</v>
      </c>
      <c r="Q22" s="966">
        <f t="shared" si="2"/>
        <v>135.51</v>
      </c>
      <c r="R22" s="964">
        <f t="shared" si="2"/>
        <v>444.90999999999997</v>
      </c>
      <c r="S22" s="964">
        <f t="shared" si="2"/>
        <v>116.13000000000001</v>
      </c>
      <c r="T22" s="964">
        <f t="shared" si="2"/>
        <v>6.33</v>
      </c>
      <c r="U22" s="964">
        <f t="shared" si="2"/>
        <v>1809.4299999999998</v>
      </c>
      <c r="V22" s="964">
        <f t="shared" si="2"/>
        <v>2.3E-2</v>
      </c>
      <c r="W22" s="964">
        <f t="shared" si="2"/>
        <v>5.0000000000000001E-3</v>
      </c>
      <c r="X22" s="967">
        <f t="shared" si="2"/>
        <v>3.11</v>
      </c>
    </row>
    <row r="23" spans="1:24" s="37" customFormat="1" ht="26.45" customHeight="1" x14ac:dyDescent="0.25">
      <c r="A23" s="110"/>
      <c r="B23" s="960"/>
      <c r="C23" s="255"/>
      <c r="D23" s="774"/>
      <c r="E23" s="191" t="s">
        <v>199</v>
      </c>
      <c r="F23" s="483"/>
      <c r="G23" s="540"/>
      <c r="H23" s="214"/>
      <c r="I23" s="22"/>
      <c r="J23" s="67"/>
      <c r="K23" s="620">
        <f>K21/27.2</f>
        <v>30.558455882352945</v>
      </c>
      <c r="L23" s="214"/>
      <c r="M23" s="22"/>
      <c r="N23" s="22"/>
      <c r="O23" s="22"/>
      <c r="P23" s="67"/>
      <c r="Q23" s="214"/>
      <c r="R23" s="22"/>
      <c r="S23" s="22"/>
      <c r="T23" s="22"/>
      <c r="U23" s="22"/>
      <c r="V23" s="22"/>
      <c r="W23" s="22"/>
      <c r="X23" s="67"/>
    </row>
    <row r="24" spans="1:24" s="37" customFormat="1" ht="26.45" customHeight="1" thickBot="1" x14ac:dyDescent="0.3">
      <c r="A24" s="151"/>
      <c r="B24" s="954"/>
      <c r="C24" s="914"/>
      <c r="D24" s="955"/>
      <c r="E24" s="956" t="s">
        <v>21</v>
      </c>
      <c r="F24" s="914"/>
      <c r="G24" s="913"/>
      <c r="H24" s="957"/>
      <c r="I24" s="958"/>
      <c r="J24" s="959"/>
      <c r="K24" s="968">
        <f>K22/27.2</f>
        <v>29.85477941176471</v>
      </c>
      <c r="L24" s="957"/>
      <c r="M24" s="958"/>
      <c r="N24" s="958"/>
      <c r="O24" s="958"/>
      <c r="P24" s="959"/>
      <c r="Q24" s="957"/>
      <c r="R24" s="958"/>
      <c r="S24" s="958"/>
      <c r="T24" s="958"/>
      <c r="U24" s="958"/>
      <c r="V24" s="958"/>
      <c r="W24" s="958"/>
      <c r="X24" s="959"/>
    </row>
    <row r="25" spans="1:24" ht="15.75" x14ac:dyDescent="0.25">
      <c r="A25" s="9"/>
      <c r="B25" s="246"/>
      <c r="C25" s="247"/>
      <c r="D25" s="254"/>
      <c r="E25" s="28"/>
      <c r="F25" s="28"/>
      <c r="G25" s="227"/>
      <c r="H25" s="228"/>
      <c r="I25" s="227"/>
      <c r="J25" s="28"/>
      <c r="K25" s="229"/>
      <c r="L25" s="28"/>
      <c r="M25" s="28"/>
      <c r="N25" s="28"/>
      <c r="O25" s="230"/>
      <c r="P25" s="230"/>
      <c r="Q25" s="230"/>
      <c r="R25" s="230"/>
      <c r="S25" s="230"/>
    </row>
    <row r="27" spans="1:24" x14ac:dyDescent="0.25">
      <c r="A27" s="604" t="s">
        <v>66</v>
      </c>
      <c r="B27" s="117"/>
      <c r="C27" s="605"/>
      <c r="D27" s="606"/>
    </row>
    <row r="28" spans="1:24" x14ac:dyDescent="0.25">
      <c r="A28" s="607" t="s">
        <v>67</v>
      </c>
      <c r="B28" s="118"/>
      <c r="C28" s="608"/>
      <c r="D28" s="608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zoomScale="80" zoomScaleNormal="80" workbookViewId="0">
      <selection activeCell="K14" sqref="K14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6" customWidth="1"/>
    <col min="5" max="5" width="70.140625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4" ht="23.25" x14ac:dyDescent="0.35">
      <c r="A2" s="6" t="s">
        <v>1</v>
      </c>
      <c r="B2" s="7"/>
      <c r="C2" s="250"/>
      <c r="D2" s="252" t="s">
        <v>3</v>
      </c>
      <c r="E2" s="6"/>
      <c r="F2" s="8" t="s">
        <v>2</v>
      </c>
      <c r="G2" s="123">
        <v>18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51"/>
      <c r="D3" s="25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46"/>
      <c r="B4" s="653"/>
      <c r="C4" s="765" t="s">
        <v>39</v>
      </c>
      <c r="D4" s="268"/>
      <c r="E4" s="766"/>
      <c r="F4" s="899"/>
      <c r="G4" s="765"/>
      <c r="H4" s="888" t="s">
        <v>22</v>
      </c>
      <c r="I4" s="889"/>
      <c r="J4" s="890"/>
      <c r="K4" s="977" t="s">
        <v>23</v>
      </c>
      <c r="L4" s="1051" t="s">
        <v>24</v>
      </c>
      <c r="M4" s="1052"/>
      <c r="N4" s="1063"/>
      <c r="O4" s="1063"/>
      <c r="P4" s="1064"/>
      <c r="Q4" s="1052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28.5" customHeight="1" thickBot="1" x14ac:dyDescent="0.3">
      <c r="A5" s="147" t="s">
        <v>0</v>
      </c>
      <c r="B5" s="108"/>
      <c r="C5" s="103" t="s">
        <v>40</v>
      </c>
      <c r="D5" s="673" t="s">
        <v>41</v>
      </c>
      <c r="E5" s="103" t="s">
        <v>38</v>
      </c>
      <c r="F5" s="108" t="s">
        <v>26</v>
      </c>
      <c r="G5" s="103" t="s">
        <v>37</v>
      </c>
      <c r="H5" s="130" t="s">
        <v>27</v>
      </c>
      <c r="I5" s="522" t="s">
        <v>28</v>
      </c>
      <c r="J5" s="759" t="s">
        <v>29</v>
      </c>
      <c r="K5" s="978" t="s">
        <v>30</v>
      </c>
      <c r="L5" s="852" t="s">
        <v>31</v>
      </c>
      <c r="M5" s="615" t="s">
        <v>119</v>
      </c>
      <c r="N5" s="522" t="s">
        <v>32</v>
      </c>
      <c r="O5" s="891" t="s">
        <v>120</v>
      </c>
      <c r="P5" s="522" t="s">
        <v>121</v>
      </c>
      <c r="Q5" s="103" t="s">
        <v>33</v>
      </c>
      <c r="R5" s="522" t="s">
        <v>34</v>
      </c>
      <c r="S5" s="103" t="s">
        <v>35</v>
      </c>
      <c r="T5" s="522" t="s">
        <v>36</v>
      </c>
      <c r="U5" s="73" t="s">
        <v>122</v>
      </c>
      <c r="V5" s="529" t="s">
        <v>123</v>
      </c>
      <c r="W5" s="529" t="s">
        <v>124</v>
      </c>
      <c r="X5" s="108" t="s">
        <v>125</v>
      </c>
    </row>
    <row r="6" spans="1:24" s="16" customFormat="1" ht="26.45" customHeight="1" x14ac:dyDescent="0.25">
      <c r="A6" s="109" t="s">
        <v>6</v>
      </c>
      <c r="B6" s="232"/>
      <c r="C6" s="143">
        <v>25</v>
      </c>
      <c r="D6" s="155" t="s">
        <v>19</v>
      </c>
      <c r="E6" s="508" t="s">
        <v>50</v>
      </c>
      <c r="F6" s="982">
        <v>150</v>
      </c>
      <c r="G6" s="455"/>
      <c r="H6" s="281">
        <v>0.6</v>
      </c>
      <c r="I6" s="40">
        <v>0.45</v>
      </c>
      <c r="J6" s="41">
        <v>15.45</v>
      </c>
      <c r="K6" s="272">
        <v>70.5</v>
      </c>
      <c r="L6" s="281">
        <v>0.03</v>
      </c>
      <c r="M6" s="40">
        <v>0.05</v>
      </c>
      <c r="N6" s="40">
        <v>7.5</v>
      </c>
      <c r="O6" s="40">
        <v>0</v>
      </c>
      <c r="P6" s="41">
        <v>0</v>
      </c>
      <c r="Q6" s="17">
        <v>28.5</v>
      </c>
      <c r="R6" s="15">
        <v>24</v>
      </c>
      <c r="S6" s="15">
        <v>18</v>
      </c>
      <c r="T6" s="15">
        <v>0</v>
      </c>
      <c r="U6" s="15">
        <v>232.5</v>
      </c>
      <c r="V6" s="15">
        <v>1E-3</v>
      </c>
      <c r="W6" s="15">
        <v>0</v>
      </c>
      <c r="X6" s="42">
        <v>0.01</v>
      </c>
    </row>
    <row r="7" spans="1:24" s="37" customFormat="1" ht="26.45" customHeight="1" x14ac:dyDescent="0.25">
      <c r="A7" s="148"/>
      <c r="B7" s="170"/>
      <c r="C7" s="282">
        <v>66</v>
      </c>
      <c r="D7" s="344" t="s">
        <v>62</v>
      </c>
      <c r="E7" s="731" t="s">
        <v>57</v>
      </c>
      <c r="F7" s="659">
        <v>200</v>
      </c>
      <c r="G7" s="104"/>
      <c r="H7" s="258">
        <v>20.79</v>
      </c>
      <c r="I7" s="15">
        <v>21.94</v>
      </c>
      <c r="J7" s="42">
        <v>3.72</v>
      </c>
      <c r="K7" s="272">
        <v>296.49</v>
      </c>
      <c r="L7" s="258">
        <v>0.1</v>
      </c>
      <c r="M7" s="15">
        <v>0.64</v>
      </c>
      <c r="N7" s="15">
        <v>0.31</v>
      </c>
      <c r="O7" s="15">
        <v>280</v>
      </c>
      <c r="P7" s="42">
        <v>3.64</v>
      </c>
      <c r="Q7" s="17">
        <v>144.41999999999999</v>
      </c>
      <c r="R7" s="15">
        <v>316.49</v>
      </c>
      <c r="S7" s="15">
        <v>24.14</v>
      </c>
      <c r="T7" s="15">
        <v>3.56</v>
      </c>
      <c r="U7" s="15">
        <v>260.39999999999998</v>
      </c>
      <c r="V7" s="15">
        <v>5.0000000000000001E-3</v>
      </c>
      <c r="W7" s="15">
        <v>4.3999999999999997E-2</v>
      </c>
      <c r="X7" s="42">
        <v>0.01</v>
      </c>
    </row>
    <row r="8" spans="1:24" s="37" customFormat="1" ht="26.45" customHeight="1" x14ac:dyDescent="0.25">
      <c r="A8" s="148"/>
      <c r="B8" s="197" t="s">
        <v>74</v>
      </c>
      <c r="C8" s="167">
        <v>116</v>
      </c>
      <c r="D8" s="187" t="s">
        <v>63</v>
      </c>
      <c r="E8" s="633" t="s">
        <v>93</v>
      </c>
      <c r="F8" s="197">
        <v>200</v>
      </c>
      <c r="G8" s="698"/>
      <c r="H8" s="326">
        <v>3.28</v>
      </c>
      <c r="I8" s="65">
        <v>2.56</v>
      </c>
      <c r="J8" s="66">
        <v>11.81</v>
      </c>
      <c r="K8" s="501">
        <v>83.43</v>
      </c>
      <c r="L8" s="326">
        <v>0.04</v>
      </c>
      <c r="M8" s="64">
        <v>0.14000000000000001</v>
      </c>
      <c r="N8" s="65">
        <v>0.52</v>
      </c>
      <c r="O8" s="65">
        <v>10</v>
      </c>
      <c r="P8" s="66">
        <v>0.05</v>
      </c>
      <c r="Q8" s="64">
        <v>122.5</v>
      </c>
      <c r="R8" s="65">
        <v>163.78</v>
      </c>
      <c r="S8" s="65">
        <v>67.64</v>
      </c>
      <c r="T8" s="65">
        <v>2.96</v>
      </c>
      <c r="U8" s="65">
        <v>121.18</v>
      </c>
      <c r="V8" s="65">
        <v>8.0000000000000002E-3</v>
      </c>
      <c r="W8" s="65">
        <v>2E-3</v>
      </c>
      <c r="X8" s="66">
        <v>0.02</v>
      </c>
    </row>
    <row r="9" spans="1:24" s="37" customFormat="1" ht="26.45" customHeight="1" x14ac:dyDescent="0.25">
      <c r="A9" s="148"/>
      <c r="B9" s="912" t="s">
        <v>76</v>
      </c>
      <c r="C9" s="926">
        <v>161</v>
      </c>
      <c r="D9" s="971" t="s">
        <v>63</v>
      </c>
      <c r="E9" s="972" t="s">
        <v>196</v>
      </c>
      <c r="F9" s="912">
        <v>200</v>
      </c>
      <c r="G9" s="976"/>
      <c r="H9" s="927">
        <v>6.28</v>
      </c>
      <c r="I9" s="928">
        <v>4.75</v>
      </c>
      <c r="J9" s="929">
        <v>19.59</v>
      </c>
      <c r="K9" s="979">
        <v>130.79</v>
      </c>
      <c r="L9" s="927">
        <v>0.06</v>
      </c>
      <c r="M9" s="928">
        <v>0.25</v>
      </c>
      <c r="N9" s="928">
        <v>1.0900000000000001</v>
      </c>
      <c r="O9" s="928">
        <v>30</v>
      </c>
      <c r="P9" s="929">
        <v>0.1</v>
      </c>
      <c r="Q9" s="930">
        <v>221.97</v>
      </c>
      <c r="R9" s="928">
        <v>164.43</v>
      </c>
      <c r="S9" s="928">
        <v>25.58</v>
      </c>
      <c r="T9" s="928">
        <v>0.2</v>
      </c>
      <c r="U9" s="928">
        <v>254.68</v>
      </c>
      <c r="V9" s="928">
        <v>1.6E-2</v>
      </c>
      <c r="W9" s="928">
        <v>3.7000000000000002E-3</v>
      </c>
      <c r="X9" s="929">
        <v>16.63</v>
      </c>
    </row>
    <row r="10" spans="1:24" s="37" customFormat="1" ht="26.45" customHeight="1" x14ac:dyDescent="0.25">
      <c r="A10" s="148"/>
      <c r="B10" s="158"/>
      <c r="C10" s="141">
        <v>121</v>
      </c>
      <c r="D10" s="194" t="s">
        <v>14</v>
      </c>
      <c r="E10" s="508" t="s">
        <v>51</v>
      </c>
      <c r="F10" s="199">
        <v>60</v>
      </c>
      <c r="G10" s="180"/>
      <c r="H10" s="258">
        <v>4.5</v>
      </c>
      <c r="I10" s="15">
        <v>1.74</v>
      </c>
      <c r="J10" s="42">
        <v>29.88</v>
      </c>
      <c r="K10" s="272">
        <v>157.19999999999999</v>
      </c>
      <c r="L10" s="258">
        <v>7.0000000000000007E-2</v>
      </c>
      <c r="M10" s="17">
        <v>0.02</v>
      </c>
      <c r="N10" s="15">
        <v>0</v>
      </c>
      <c r="O10" s="15">
        <v>0</v>
      </c>
      <c r="P10" s="42">
        <v>0</v>
      </c>
      <c r="Q10" s="17">
        <v>11.4</v>
      </c>
      <c r="R10" s="15">
        <v>39</v>
      </c>
      <c r="S10" s="15">
        <v>7.8</v>
      </c>
      <c r="T10" s="15">
        <v>0.72</v>
      </c>
      <c r="U10" s="15">
        <v>55.2</v>
      </c>
      <c r="V10" s="15">
        <v>0</v>
      </c>
      <c r="W10" s="15">
        <v>0</v>
      </c>
      <c r="X10" s="42">
        <v>0</v>
      </c>
    </row>
    <row r="11" spans="1:24" s="37" customFormat="1" ht="26.45" customHeight="1" x14ac:dyDescent="0.25">
      <c r="A11" s="148"/>
      <c r="B11" s="197" t="s">
        <v>74</v>
      </c>
      <c r="C11" s="906"/>
      <c r="D11" s="694"/>
      <c r="E11" s="907" t="s">
        <v>20</v>
      </c>
      <c r="F11" s="314">
        <f>F6+F7+F8+F10</f>
        <v>610</v>
      </c>
      <c r="G11" s="315"/>
      <c r="H11" s="477">
        <f t="shared" ref="H11:X11" si="0">H6+H7+H8+H10</f>
        <v>29.17</v>
      </c>
      <c r="I11" s="478">
        <f t="shared" si="0"/>
        <v>26.689999999999998</v>
      </c>
      <c r="J11" s="479">
        <f t="shared" si="0"/>
        <v>60.86</v>
      </c>
      <c r="K11" s="502">
        <f t="shared" si="0"/>
        <v>607.62</v>
      </c>
      <c r="L11" s="477">
        <f t="shared" si="0"/>
        <v>0.24000000000000002</v>
      </c>
      <c r="M11" s="478">
        <f t="shared" si="0"/>
        <v>0.85000000000000009</v>
      </c>
      <c r="N11" s="478">
        <f t="shared" si="0"/>
        <v>8.33</v>
      </c>
      <c r="O11" s="478">
        <f t="shared" si="0"/>
        <v>290</v>
      </c>
      <c r="P11" s="479">
        <f t="shared" si="0"/>
        <v>3.69</v>
      </c>
      <c r="Q11" s="969">
        <f t="shared" si="0"/>
        <v>306.81999999999994</v>
      </c>
      <c r="R11" s="478">
        <f t="shared" si="0"/>
        <v>543.27</v>
      </c>
      <c r="S11" s="478">
        <f t="shared" si="0"/>
        <v>117.58</v>
      </c>
      <c r="T11" s="478">
        <f t="shared" si="0"/>
        <v>7.2399999999999993</v>
      </c>
      <c r="U11" s="478">
        <f t="shared" si="0"/>
        <v>669.28</v>
      </c>
      <c r="V11" s="478">
        <f t="shared" si="0"/>
        <v>1.4E-2</v>
      </c>
      <c r="W11" s="478">
        <f t="shared" si="0"/>
        <v>4.5999999999999999E-2</v>
      </c>
      <c r="X11" s="478">
        <f t="shared" si="0"/>
        <v>0.04</v>
      </c>
    </row>
    <row r="12" spans="1:24" s="37" customFormat="1" ht="26.45" customHeight="1" x14ac:dyDescent="0.25">
      <c r="A12" s="148"/>
      <c r="B12" s="198" t="s">
        <v>76</v>
      </c>
      <c r="C12" s="919"/>
      <c r="D12" s="756"/>
      <c r="E12" s="973" t="s">
        <v>20</v>
      </c>
      <c r="F12" s="953">
        <f>F6+F7+F9+F10</f>
        <v>610</v>
      </c>
      <c r="G12" s="963"/>
      <c r="H12" s="966">
        <f t="shared" ref="H12:X12" si="1">H6+H7+H9+H10</f>
        <v>32.17</v>
      </c>
      <c r="I12" s="964">
        <f t="shared" si="1"/>
        <v>28.88</v>
      </c>
      <c r="J12" s="967">
        <f t="shared" si="1"/>
        <v>68.64</v>
      </c>
      <c r="K12" s="980">
        <f t="shared" si="1"/>
        <v>654.98</v>
      </c>
      <c r="L12" s="966">
        <f t="shared" si="1"/>
        <v>0.26</v>
      </c>
      <c r="M12" s="964">
        <f t="shared" si="1"/>
        <v>0.96000000000000008</v>
      </c>
      <c r="N12" s="964">
        <f t="shared" si="1"/>
        <v>8.9</v>
      </c>
      <c r="O12" s="964">
        <f t="shared" si="1"/>
        <v>310</v>
      </c>
      <c r="P12" s="967">
        <f t="shared" si="1"/>
        <v>3.74</v>
      </c>
      <c r="Q12" s="970">
        <f t="shared" si="1"/>
        <v>406.28999999999996</v>
      </c>
      <c r="R12" s="964">
        <f t="shared" si="1"/>
        <v>543.92000000000007</v>
      </c>
      <c r="S12" s="964">
        <f t="shared" si="1"/>
        <v>75.52</v>
      </c>
      <c r="T12" s="964">
        <f t="shared" si="1"/>
        <v>4.4800000000000004</v>
      </c>
      <c r="U12" s="964">
        <f t="shared" si="1"/>
        <v>802.78</v>
      </c>
      <c r="V12" s="964">
        <f t="shared" si="1"/>
        <v>2.1999999999999999E-2</v>
      </c>
      <c r="W12" s="964">
        <f t="shared" si="1"/>
        <v>4.7699999999999999E-2</v>
      </c>
      <c r="X12" s="964">
        <f t="shared" si="1"/>
        <v>16.649999999999999</v>
      </c>
    </row>
    <row r="13" spans="1:24" s="37" customFormat="1" ht="26.45" customHeight="1" x14ac:dyDescent="0.25">
      <c r="A13" s="148"/>
      <c r="B13" s="197" t="s">
        <v>74</v>
      </c>
      <c r="C13" s="906"/>
      <c r="D13" s="694"/>
      <c r="E13" s="907" t="s">
        <v>197</v>
      </c>
      <c r="F13" s="483"/>
      <c r="G13" s="540"/>
      <c r="H13" s="553"/>
      <c r="I13" s="552"/>
      <c r="J13" s="554"/>
      <c r="K13" s="637">
        <f>K11/27.2</f>
        <v>22.338970588235295</v>
      </c>
      <c r="L13" s="553"/>
      <c r="M13" s="552"/>
      <c r="N13" s="552"/>
      <c r="O13" s="552"/>
      <c r="P13" s="554"/>
      <c r="Q13" s="551"/>
      <c r="R13" s="552"/>
      <c r="S13" s="552"/>
      <c r="T13" s="552"/>
      <c r="U13" s="552"/>
      <c r="V13" s="552"/>
      <c r="W13" s="552"/>
      <c r="X13" s="554"/>
    </row>
    <row r="14" spans="1:24" s="37" customFormat="1" ht="26.45" customHeight="1" thickBot="1" x14ac:dyDescent="0.3">
      <c r="A14" s="149"/>
      <c r="B14" s="198" t="s">
        <v>76</v>
      </c>
      <c r="C14" s="555"/>
      <c r="D14" s="712"/>
      <c r="E14" s="981" t="s">
        <v>21</v>
      </c>
      <c r="F14" s="914"/>
      <c r="G14" s="974"/>
      <c r="H14" s="917"/>
      <c r="I14" s="916"/>
      <c r="J14" s="918"/>
      <c r="K14" s="975">
        <f>K12/27.2</f>
        <v>24.080147058823531</v>
      </c>
      <c r="L14" s="917"/>
      <c r="M14" s="916"/>
      <c r="N14" s="916"/>
      <c r="O14" s="916"/>
      <c r="P14" s="918"/>
      <c r="Q14" s="915"/>
      <c r="R14" s="916"/>
      <c r="S14" s="916"/>
      <c r="T14" s="916"/>
      <c r="U14" s="916"/>
      <c r="V14" s="916"/>
      <c r="W14" s="916"/>
      <c r="X14" s="918"/>
    </row>
    <row r="15" spans="1:24" s="16" customFormat="1" ht="26.45" customHeight="1" x14ac:dyDescent="0.25">
      <c r="A15" s="150" t="s">
        <v>7</v>
      </c>
      <c r="B15" s="248"/>
      <c r="C15" s="161">
        <v>9</v>
      </c>
      <c r="D15" s="192" t="s">
        <v>19</v>
      </c>
      <c r="E15" s="410" t="s">
        <v>92</v>
      </c>
      <c r="F15" s="161">
        <v>100</v>
      </c>
      <c r="G15" s="663"/>
      <c r="H15" s="281">
        <v>2.16</v>
      </c>
      <c r="I15" s="40">
        <v>7.11</v>
      </c>
      <c r="J15" s="41">
        <v>11.61</v>
      </c>
      <c r="K15" s="575">
        <v>121.24</v>
      </c>
      <c r="L15" s="48">
        <v>0.04</v>
      </c>
      <c r="M15" s="38">
        <v>0.05</v>
      </c>
      <c r="N15" s="38">
        <v>7.46</v>
      </c>
      <c r="O15" s="38">
        <v>50</v>
      </c>
      <c r="P15" s="235">
        <v>0</v>
      </c>
      <c r="Q15" s="39">
        <v>29.26</v>
      </c>
      <c r="R15" s="40">
        <v>45.16</v>
      </c>
      <c r="S15" s="40">
        <v>23.95</v>
      </c>
      <c r="T15" s="40">
        <v>1.33</v>
      </c>
      <c r="U15" s="40">
        <v>342.58</v>
      </c>
      <c r="V15" s="40">
        <v>6.0000000000000001E-3</v>
      </c>
      <c r="W15" s="40">
        <v>2E-3</v>
      </c>
      <c r="X15" s="41">
        <v>0.01</v>
      </c>
    </row>
    <row r="16" spans="1:24" s="16" customFormat="1" ht="26.45" customHeight="1" x14ac:dyDescent="0.25">
      <c r="A16" s="109"/>
      <c r="B16" s="664"/>
      <c r="C16" s="139">
        <v>37</v>
      </c>
      <c r="D16" s="224" t="s">
        <v>9</v>
      </c>
      <c r="E16" s="165" t="s">
        <v>107</v>
      </c>
      <c r="F16" s="244">
        <v>250</v>
      </c>
      <c r="G16" s="105"/>
      <c r="H16" s="259">
        <v>7.23</v>
      </c>
      <c r="I16" s="13">
        <v>6.88</v>
      </c>
      <c r="J16" s="44">
        <v>13.5</v>
      </c>
      <c r="K16" s="576">
        <v>144.62</v>
      </c>
      <c r="L16" s="526">
        <v>0.09</v>
      </c>
      <c r="M16" s="526">
        <v>0.09</v>
      </c>
      <c r="N16" s="463">
        <v>7.11</v>
      </c>
      <c r="O16" s="463">
        <v>140</v>
      </c>
      <c r="P16" s="464">
        <v>0</v>
      </c>
      <c r="Q16" s="259">
        <v>17.78</v>
      </c>
      <c r="R16" s="13">
        <v>103.26</v>
      </c>
      <c r="S16" s="13">
        <v>27.48</v>
      </c>
      <c r="T16" s="13">
        <v>1.53</v>
      </c>
      <c r="U16" s="13">
        <v>498.38</v>
      </c>
      <c r="V16" s="13">
        <v>6.0000000000000001E-3</v>
      </c>
      <c r="W16" s="13">
        <v>0</v>
      </c>
      <c r="X16" s="44">
        <v>0.05</v>
      </c>
    </row>
    <row r="17" spans="1:24" s="37" customFormat="1" ht="26.45" customHeight="1" x14ac:dyDescent="0.25">
      <c r="A17" s="110"/>
      <c r="B17" s="170"/>
      <c r="C17" s="140">
        <v>126</v>
      </c>
      <c r="D17" s="657" t="s">
        <v>10</v>
      </c>
      <c r="E17" s="658" t="s">
        <v>164</v>
      </c>
      <c r="F17" s="659">
        <v>100</v>
      </c>
      <c r="G17" s="104"/>
      <c r="H17" s="259">
        <v>20.54</v>
      </c>
      <c r="I17" s="13">
        <v>20.6</v>
      </c>
      <c r="J17" s="44">
        <v>3.99</v>
      </c>
      <c r="K17" s="576">
        <v>284.44</v>
      </c>
      <c r="L17" s="80">
        <v>7.0000000000000007E-2</v>
      </c>
      <c r="M17" s="80">
        <v>0.16</v>
      </c>
      <c r="N17" s="13">
        <v>1.2</v>
      </c>
      <c r="O17" s="13">
        <v>10</v>
      </c>
      <c r="P17" s="23">
        <v>0.04</v>
      </c>
      <c r="Q17" s="259">
        <v>35.979999999999997</v>
      </c>
      <c r="R17" s="13">
        <v>209.89</v>
      </c>
      <c r="S17" s="13">
        <v>27.04</v>
      </c>
      <c r="T17" s="13">
        <v>2.86</v>
      </c>
      <c r="U17" s="13">
        <v>367.2</v>
      </c>
      <c r="V17" s="13">
        <v>0.01</v>
      </c>
      <c r="W17" s="13">
        <v>0</v>
      </c>
      <c r="X17" s="44">
        <v>7.0000000000000007E-2</v>
      </c>
    </row>
    <row r="18" spans="1:24" s="37" customFormat="1" ht="27" customHeight="1" x14ac:dyDescent="0.25">
      <c r="A18" s="110"/>
      <c r="B18" s="127"/>
      <c r="C18" s="138">
        <v>124</v>
      </c>
      <c r="D18" s="194" t="s">
        <v>64</v>
      </c>
      <c r="E18" s="231" t="s">
        <v>179</v>
      </c>
      <c r="F18" s="138">
        <v>180</v>
      </c>
      <c r="G18" s="132"/>
      <c r="H18" s="259">
        <v>4.72</v>
      </c>
      <c r="I18" s="13">
        <v>5.08</v>
      </c>
      <c r="J18" s="44">
        <v>26.21</v>
      </c>
      <c r="K18" s="576">
        <v>168.66</v>
      </c>
      <c r="L18" s="223">
        <v>0.13</v>
      </c>
      <c r="M18" s="223">
        <v>0.02</v>
      </c>
      <c r="N18" s="84">
        <v>0</v>
      </c>
      <c r="O18" s="84">
        <v>20</v>
      </c>
      <c r="P18" s="85">
        <v>0.08</v>
      </c>
      <c r="Q18" s="267">
        <v>13.09</v>
      </c>
      <c r="R18" s="84">
        <v>89.45</v>
      </c>
      <c r="S18" s="84">
        <v>31.29</v>
      </c>
      <c r="T18" s="84">
        <v>1.04</v>
      </c>
      <c r="U18" s="84">
        <v>77.19</v>
      </c>
      <c r="V18" s="84">
        <v>2E-3</v>
      </c>
      <c r="W18" s="84">
        <v>1E-3</v>
      </c>
      <c r="X18" s="222">
        <v>0.01</v>
      </c>
    </row>
    <row r="19" spans="1:24" s="16" customFormat="1" ht="26.45" customHeight="1" x14ac:dyDescent="0.25">
      <c r="A19" s="111"/>
      <c r="B19" s="125"/>
      <c r="C19" s="141">
        <v>103</v>
      </c>
      <c r="D19" s="194" t="s">
        <v>18</v>
      </c>
      <c r="E19" s="155" t="s">
        <v>61</v>
      </c>
      <c r="F19" s="138">
        <v>200</v>
      </c>
      <c r="G19" s="661"/>
      <c r="H19" s="258">
        <v>0.2</v>
      </c>
      <c r="I19" s="15">
        <v>0</v>
      </c>
      <c r="J19" s="42">
        <v>15.02</v>
      </c>
      <c r="K19" s="212">
        <v>61.6</v>
      </c>
      <c r="L19" s="17">
        <v>0</v>
      </c>
      <c r="M19" s="17">
        <v>0</v>
      </c>
      <c r="N19" s="15">
        <v>2</v>
      </c>
      <c r="O19" s="15">
        <v>0</v>
      </c>
      <c r="P19" s="18">
        <v>0</v>
      </c>
      <c r="Q19" s="258">
        <v>6.73</v>
      </c>
      <c r="R19" s="15">
        <v>5.74</v>
      </c>
      <c r="S19" s="33">
        <v>2.96</v>
      </c>
      <c r="T19" s="15">
        <v>0.2</v>
      </c>
      <c r="U19" s="15">
        <v>46.02</v>
      </c>
      <c r="V19" s="15">
        <v>0</v>
      </c>
      <c r="W19" s="15">
        <v>0</v>
      </c>
      <c r="X19" s="44">
        <v>0</v>
      </c>
    </row>
    <row r="20" spans="1:24" s="16" customFormat="1" ht="26.45" customHeight="1" x14ac:dyDescent="0.25">
      <c r="A20" s="111"/>
      <c r="B20" s="125"/>
      <c r="C20" s="141">
        <v>119</v>
      </c>
      <c r="D20" s="194" t="s">
        <v>14</v>
      </c>
      <c r="E20" s="155" t="s">
        <v>55</v>
      </c>
      <c r="F20" s="199">
        <v>20</v>
      </c>
      <c r="G20" s="132"/>
      <c r="H20" s="258">
        <v>1.52</v>
      </c>
      <c r="I20" s="15">
        <v>0.16</v>
      </c>
      <c r="J20" s="18">
        <v>9.84</v>
      </c>
      <c r="K20" s="203">
        <v>47</v>
      </c>
      <c r="L20" s="17">
        <v>0.02</v>
      </c>
      <c r="M20" s="17">
        <v>0.01</v>
      </c>
      <c r="N20" s="15">
        <v>0</v>
      </c>
      <c r="O20" s="15">
        <v>0</v>
      </c>
      <c r="P20" s="42">
        <v>0</v>
      </c>
      <c r="Q20" s="258">
        <v>4</v>
      </c>
      <c r="R20" s="15">
        <v>13</v>
      </c>
      <c r="S20" s="15">
        <v>2.8</v>
      </c>
      <c r="T20" s="15">
        <v>0.22</v>
      </c>
      <c r="U20" s="15">
        <v>18.600000000000001</v>
      </c>
      <c r="V20" s="15">
        <v>1E-3</v>
      </c>
      <c r="W20" s="15">
        <v>1E-3</v>
      </c>
      <c r="X20" s="42">
        <v>2.9</v>
      </c>
    </row>
    <row r="21" spans="1:24" s="16" customFormat="1" ht="23.25" customHeight="1" x14ac:dyDescent="0.25">
      <c r="A21" s="111"/>
      <c r="B21" s="140"/>
      <c r="C21" s="138">
        <v>120</v>
      </c>
      <c r="D21" s="194" t="s">
        <v>15</v>
      </c>
      <c r="E21" s="155" t="s">
        <v>47</v>
      </c>
      <c r="F21" s="138">
        <v>20</v>
      </c>
      <c r="G21" s="661"/>
      <c r="H21" s="258">
        <v>1.32</v>
      </c>
      <c r="I21" s="15">
        <v>0.24</v>
      </c>
      <c r="J21" s="42">
        <v>8.0399999999999991</v>
      </c>
      <c r="K21" s="303">
        <v>39.6</v>
      </c>
      <c r="L21" s="291">
        <v>0.03</v>
      </c>
      <c r="M21" s="20">
        <v>0.02</v>
      </c>
      <c r="N21" s="20">
        <v>0</v>
      </c>
      <c r="O21" s="20">
        <v>0</v>
      </c>
      <c r="P21" s="47">
        <v>0</v>
      </c>
      <c r="Q21" s="291">
        <v>5.8</v>
      </c>
      <c r="R21" s="20">
        <v>30</v>
      </c>
      <c r="S21" s="20">
        <v>9.4</v>
      </c>
      <c r="T21" s="20">
        <v>0.78</v>
      </c>
      <c r="U21" s="20">
        <v>47</v>
      </c>
      <c r="V21" s="20">
        <v>1E-3</v>
      </c>
      <c r="W21" s="20">
        <v>1E-3</v>
      </c>
      <c r="X21" s="47">
        <v>0</v>
      </c>
    </row>
    <row r="22" spans="1:24" s="37" customFormat="1" ht="26.45" customHeight="1" x14ac:dyDescent="0.25">
      <c r="A22" s="110"/>
      <c r="B22" s="170"/>
      <c r="C22" s="144"/>
      <c r="D22" s="666"/>
      <c r="E22" s="163" t="s">
        <v>20</v>
      </c>
      <c r="F22" s="208">
        <f>SUM(F15:F21)</f>
        <v>870</v>
      </c>
      <c r="G22" s="275"/>
      <c r="H22" s="215">
        <f t="shared" ref="H22:J22" si="2">SUM(H15:H21)</f>
        <v>37.690000000000005</v>
      </c>
      <c r="I22" s="35">
        <f t="shared" si="2"/>
        <v>40.07</v>
      </c>
      <c r="J22" s="72">
        <f t="shared" si="2"/>
        <v>88.210000000000008</v>
      </c>
      <c r="K22" s="578">
        <f>SUM(K15:K21)</f>
        <v>867.16</v>
      </c>
      <c r="L22" s="36">
        <f t="shared" ref="L22:X22" si="3">SUM(L15:L21)</f>
        <v>0.38</v>
      </c>
      <c r="M22" s="35">
        <f t="shared" si="3"/>
        <v>0.35000000000000009</v>
      </c>
      <c r="N22" s="35">
        <f t="shared" si="3"/>
        <v>17.77</v>
      </c>
      <c r="O22" s="35">
        <f t="shared" si="3"/>
        <v>220</v>
      </c>
      <c r="P22" s="282">
        <f t="shared" si="3"/>
        <v>0.12</v>
      </c>
      <c r="Q22" s="215">
        <f t="shared" si="3"/>
        <v>112.64000000000001</v>
      </c>
      <c r="R22" s="35">
        <f t="shared" si="3"/>
        <v>496.5</v>
      </c>
      <c r="S22" s="35">
        <f t="shared" si="3"/>
        <v>124.91999999999999</v>
      </c>
      <c r="T22" s="35">
        <f t="shared" si="3"/>
        <v>7.9600000000000009</v>
      </c>
      <c r="U22" s="35">
        <f t="shared" si="3"/>
        <v>1396.97</v>
      </c>
      <c r="V22" s="35">
        <f t="shared" si="3"/>
        <v>2.6000000000000002E-2</v>
      </c>
      <c r="W22" s="35">
        <f t="shared" si="3"/>
        <v>5.0000000000000001E-3</v>
      </c>
      <c r="X22" s="72">
        <f t="shared" si="3"/>
        <v>3.04</v>
      </c>
    </row>
    <row r="23" spans="1:24" s="37" customFormat="1" ht="26.45" customHeight="1" thickBot="1" x14ac:dyDescent="0.3">
      <c r="A23" s="151"/>
      <c r="B23" s="264"/>
      <c r="C23" s="145"/>
      <c r="D23" s="662"/>
      <c r="E23" s="164" t="s">
        <v>21</v>
      </c>
      <c r="F23" s="142"/>
      <c r="G23" s="220"/>
      <c r="H23" s="217"/>
      <c r="I23" s="52"/>
      <c r="J23" s="120"/>
      <c r="K23" s="436">
        <f>K22/27.2</f>
        <v>31.880882352941175</v>
      </c>
      <c r="L23" s="217"/>
      <c r="M23" s="162"/>
      <c r="N23" s="52"/>
      <c r="O23" s="52"/>
      <c r="P23" s="131"/>
      <c r="Q23" s="217"/>
      <c r="R23" s="52"/>
      <c r="S23" s="52"/>
      <c r="T23" s="52"/>
      <c r="U23" s="52"/>
      <c r="V23" s="52"/>
      <c r="W23" s="52"/>
      <c r="X23" s="120"/>
    </row>
    <row r="24" spans="1:24" ht="15.75" x14ac:dyDescent="0.25">
      <c r="A24" s="9"/>
      <c r="B24" s="246"/>
      <c r="C24" s="247"/>
      <c r="D24" s="254"/>
      <c r="E24" s="28"/>
      <c r="F24" s="28"/>
      <c r="G24" s="227"/>
      <c r="H24" s="228"/>
      <c r="I24" s="227"/>
      <c r="J24" s="28"/>
      <c r="K24" s="229"/>
      <c r="L24" s="28"/>
      <c r="M24" s="28"/>
      <c r="N24" s="28"/>
      <c r="O24" s="230"/>
      <c r="P24" s="230"/>
      <c r="Q24" s="230"/>
      <c r="R24" s="230"/>
      <c r="S24" s="230"/>
    </row>
    <row r="26" spans="1:24" x14ac:dyDescent="0.25">
      <c r="A26" s="604" t="s">
        <v>66</v>
      </c>
      <c r="B26" s="117"/>
      <c r="C26" s="605"/>
      <c r="D26" s="53"/>
    </row>
    <row r="27" spans="1:24" x14ac:dyDescent="0.25">
      <c r="A27" s="607" t="s">
        <v>67</v>
      </c>
      <c r="B27" s="118"/>
      <c r="C27" s="608"/>
      <c r="D27" s="62"/>
    </row>
    <row r="28" spans="1:24" x14ac:dyDescent="0.25">
      <c r="M28" s="11"/>
      <c r="N28" s="11"/>
    </row>
    <row r="29" spans="1:24" x14ac:dyDescent="0.25">
      <c r="M29" s="11"/>
      <c r="N29" s="11"/>
    </row>
    <row r="30" spans="1:24" x14ac:dyDescent="0.25">
      <c r="M30" s="11"/>
      <c r="N30" s="11"/>
    </row>
    <row r="31" spans="1:24" x14ac:dyDescent="0.25">
      <c r="M31" s="11"/>
      <c r="N31" s="11"/>
    </row>
    <row r="32" spans="1:24" x14ac:dyDescent="0.25">
      <c r="M32" s="11"/>
      <c r="N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2"/>
  <sheetViews>
    <sheetView zoomScale="80" zoomScaleNormal="80" workbookViewId="0">
      <selection activeCell="E29" sqref="E2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6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  <col min="23" max="23" width="14.140625" customWidth="1"/>
  </cols>
  <sheetData>
    <row r="2" spans="1:24" ht="23.25" x14ac:dyDescent="0.35">
      <c r="A2" s="6" t="s">
        <v>1</v>
      </c>
      <c r="B2" s="7"/>
      <c r="C2" s="250"/>
      <c r="D2" s="252" t="s">
        <v>3</v>
      </c>
      <c r="E2" s="6"/>
      <c r="F2" s="8" t="s">
        <v>2</v>
      </c>
      <c r="G2" s="123">
        <v>19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51"/>
      <c r="D3" s="25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46"/>
      <c r="B4" s="107"/>
      <c r="C4" s="765" t="s">
        <v>39</v>
      </c>
      <c r="D4" s="268"/>
      <c r="E4" s="766"/>
      <c r="F4" s="767"/>
      <c r="G4" s="765"/>
      <c r="H4" s="888" t="s">
        <v>22</v>
      </c>
      <c r="I4" s="889"/>
      <c r="J4" s="890"/>
      <c r="K4" s="722" t="s">
        <v>23</v>
      </c>
      <c r="L4" s="1065" t="s">
        <v>24</v>
      </c>
      <c r="M4" s="1066"/>
      <c r="N4" s="1067"/>
      <c r="O4" s="1067"/>
      <c r="P4" s="1068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28.5" customHeight="1" thickBot="1" x14ac:dyDescent="0.3">
      <c r="A5" s="147" t="s">
        <v>0</v>
      </c>
      <c r="B5" s="108"/>
      <c r="C5" s="103" t="s">
        <v>40</v>
      </c>
      <c r="D5" s="673" t="s">
        <v>41</v>
      </c>
      <c r="E5" s="103" t="s">
        <v>38</v>
      </c>
      <c r="F5" s="108" t="s">
        <v>26</v>
      </c>
      <c r="G5" s="103" t="s">
        <v>37</v>
      </c>
      <c r="H5" s="130" t="s">
        <v>27</v>
      </c>
      <c r="I5" s="522" t="s">
        <v>28</v>
      </c>
      <c r="J5" s="759" t="s">
        <v>29</v>
      </c>
      <c r="K5" s="800" t="s">
        <v>30</v>
      </c>
      <c r="L5" s="130" t="s">
        <v>31</v>
      </c>
      <c r="M5" s="522" t="s">
        <v>119</v>
      </c>
      <c r="N5" s="103" t="s">
        <v>32</v>
      </c>
      <c r="O5" s="864" t="s">
        <v>120</v>
      </c>
      <c r="P5" s="759" t="s">
        <v>121</v>
      </c>
      <c r="Q5" s="103" t="s">
        <v>33</v>
      </c>
      <c r="R5" s="522" t="s">
        <v>34</v>
      </c>
      <c r="S5" s="103" t="s">
        <v>35</v>
      </c>
      <c r="T5" s="522" t="s">
        <v>36</v>
      </c>
      <c r="U5" s="522" t="s">
        <v>122</v>
      </c>
      <c r="V5" s="522" t="s">
        <v>123</v>
      </c>
      <c r="W5" s="103" t="s">
        <v>124</v>
      </c>
      <c r="X5" s="522" t="s">
        <v>125</v>
      </c>
    </row>
    <row r="6" spans="1:24" s="16" customFormat="1" ht="39" customHeight="1" x14ac:dyDescent="0.25">
      <c r="A6" s="109" t="s">
        <v>6</v>
      </c>
      <c r="B6" s="143"/>
      <c r="C6" s="153">
        <v>166</v>
      </c>
      <c r="D6" s="421" t="s">
        <v>81</v>
      </c>
      <c r="E6" s="667" t="s">
        <v>116</v>
      </c>
      <c r="F6" s="143">
        <v>50</v>
      </c>
      <c r="G6" s="388"/>
      <c r="H6" s="373">
        <v>2.9</v>
      </c>
      <c r="I6" s="50">
        <v>3.99</v>
      </c>
      <c r="J6" s="51">
        <v>18.989999999999998</v>
      </c>
      <c r="K6" s="621">
        <v>127.19</v>
      </c>
      <c r="L6" s="532">
        <v>0.05</v>
      </c>
      <c r="M6" s="533">
        <v>0.06</v>
      </c>
      <c r="N6" s="534">
        <v>0.1</v>
      </c>
      <c r="O6" s="534">
        <v>10</v>
      </c>
      <c r="P6" s="530">
        <v>0.04</v>
      </c>
      <c r="Q6" s="373">
        <v>34.11</v>
      </c>
      <c r="R6" s="50">
        <v>47.35</v>
      </c>
      <c r="S6" s="50">
        <v>13.19</v>
      </c>
      <c r="T6" s="50">
        <v>0.56999999999999995</v>
      </c>
      <c r="U6" s="50">
        <v>36.979999999999997</v>
      </c>
      <c r="V6" s="50">
        <v>0</v>
      </c>
      <c r="W6" s="50">
        <v>0</v>
      </c>
      <c r="X6" s="51">
        <v>0</v>
      </c>
    </row>
    <row r="7" spans="1:24" s="37" customFormat="1" ht="26.45" customHeight="1" x14ac:dyDescent="0.25">
      <c r="A7" s="148"/>
      <c r="B7" s="170"/>
      <c r="C7" s="139">
        <v>59</v>
      </c>
      <c r="D7" s="697" t="s">
        <v>62</v>
      </c>
      <c r="E7" s="658" t="s">
        <v>132</v>
      </c>
      <c r="F7" s="659">
        <v>258</v>
      </c>
      <c r="G7" s="104"/>
      <c r="H7" s="213">
        <v>9.0299999999999994</v>
      </c>
      <c r="I7" s="14">
        <v>11.03</v>
      </c>
      <c r="J7" s="45">
        <v>35.200000000000003</v>
      </c>
      <c r="K7" s="345">
        <v>276.45999999999998</v>
      </c>
      <c r="L7" s="215">
        <v>0.16</v>
      </c>
      <c r="M7" s="36">
        <v>0.26</v>
      </c>
      <c r="N7" s="35">
        <v>0.96</v>
      </c>
      <c r="O7" s="35">
        <v>40</v>
      </c>
      <c r="P7" s="282">
        <v>0.2</v>
      </c>
      <c r="Q7" s="215">
        <v>214.13</v>
      </c>
      <c r="R7" s="35">
        <v>244.23</v>
      </c>
      <c r="S7" s="35">
        <v>60.77</v>
      </c>
      <c r="T7" s="35">
        <v>1.27</v>
      </c>
      <c r="U7" s="35">
        <v>319.55</v>
      </c>
      <c r="V7" s="35">
        <v>1.6E-2</v>
      </c>
      <c r="W7" s="35">
        <v>1.2E-2</v>
      </c>
      <c r="X7" s="72">
        <v>0.05</v>
      </c>
    </row>
    <row r="8" spans="1:24" s="37" customFormat="1" ht="26.45" customHeight="1" x14ac:dyDescent="0.25">
      <c r="A8" s="148"/>
      <c r="B8" s="170"/>
      <c r="C8" s="139">
        <v>114</v>
      </c>
      <c r="D8" s="194" t="s">
        <v>46</v>
      </c>
      <c r="E8" s="231" t="s">
        <v>52</v>
      </c>
      <c r="F8" s="732">
        <v>200</v>
      </c>
      <c r="G8" s="138"/>
      <c r="H8" s="291">
        <v>0</v>
      </c>
      <c r="I8" s="20">
        <v>0</v>
      </c>
      <c r="J8" s="47">
        <v>7.27</v>
      </c>
      <c r="K8" s="577">
        <v>28.73</v>
      </c>
      <c r="L8" s="291">
        <v>0</v>
      </c>
      <c r="M8" s="19">
        <v>0</v>
      </c>
      <c r="N8" s="20">
        <v>0</v>
      </c>
      <c r="O8" s="20">
        <v>0</v>
      </c>
      <c r="P8" s="47">
        <v>0</v>
      </c>
      <c r="Q8" s="19">
        <v>0.26</v>
      </c>
      <c r="R8" s="20">
        <v>0.03</v>
      </c>
      <c r="S8" s="20">
        <v>0.03</v>
      </c>
      <c r="T8" s="20">
        <v>0.02</v>
      </c>
      <c r="U8" s="20">
        <v>0.28999999999999998</v>
      </c>
      <c r="V8" s="20">
        <v>0</v>
      </c>
      <c r="W8" s="20">
        <v>0</v>
      </c>
      <c r="X8" s="222">
        <v>0</v>
      </c>
    </row>
    <row r="9" spans="1:24" s="37" customFormat="1" ht="26.45" customHeight="1" x14ac:dyDescent="0.25">
      <c r="A9" s="148"/>
      <c r="B9" s="262"/>
      <c r="C9" s="141">
        <v>121</v>
      </c>
      <c r="D9" s="194" t="s">
        <v>14</v>
      </c>
      <c r="E9" s="231" t="s">
        <v>51</v>
      </c>
      <c r="F9" s="649">
        <v>30</v>
      </c>
      <c r="G9" s="138"/>
      <c r="H9" s="17">
        <v>2.25</v>
      </c>
      <c r="I9" s="15">
        <v>0.87</v>
      </c>
      <c r="J9" s="18">
        <v>14.94</v>
      </c>
      <c r="K9" s="203">
        <v>78.599999999999994</v>
      </c>
      <c r="L9" s="258">
        <v>0.03</v>
      </c>
      <c r="M9" s="17">
        <v>0.01</v>
      </c>
      <c r="N9" s="15">
        <v>0</v>
      </c>
      <c r="O9" s="15">
        <v>0</v>
      </c>
      <c r="P9" s="18">
        <v>0</v>
      </c>
      <c r="Q9" s="258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s="37" customFormat="1" ht="26.45" customHeight="1" x14ac:dyDescent="0.25">
      <c r="A10" s="148"/>
      <c r="B10" s="139"/>
      <c r="C10" s="139" t="s">
        <v>159</v>
      </c>
      <c r="D10" s="626" t="s">
        <v>18</v>
      </c>
      <c r="E10" s="135" t="s">
        <v>183</v>
      </c>
      <c r="F10" s="139">
        <v>200</v>
      </c>
      <c r="G10" s="511"/>
      <c r="H10" s="258">
        <v>8.25</v>
      </c>
      <c r="I10" s="15">
        <v>6.25</v>
      </c>
      <c r="J10" s="42">
        <v>22</v>
      </c>
      <c r="K10" s="212">
        <v>175</v>
      </c>
      <c r="L10" s="17"/>
      <c r="M10" s="17"/>
      <c r="N10" s="15"/>
      <c r="O10" s="15"/>
      <c r="P10" s="18"/>
      <c r="Q10" s="258"/>
      <c r="R10" s="15"/>
      <c r="S10" s="15"/>
      <c r="T10" s="15"/>
      <c r="U10" s="15"/>
      <c r="V10" s="15"/>
      <c r="W10" s="15"/>
      <c r="X10" s="42"/>
    </row>
    <row r="11" spans="1:24" s="37" customFormat="1" ht="26.45" customHeight="1" x14ac:dyDescent="0.25">
      <c r="A11" s="148"/>
      <c r="B11" s="139"/>
      <c r="C11" s="139"/>
      <c r="D11" s="626"/>
      <c r="E11" s="163" t="s">
        <v>20</v>
      </c>
      <c r="F11" s="284">
        <f>SUM(F6:F10)</f>
        <v>738</v>
      </c>
      <c r="G11" s="511"/>
      <c r="H11" s="291">
        <f t="shared" ref="H11:X11" si="0">SUM(H6:H10)</f>
        <v>22.43</v>
      </c>
      <c r="I11" s="20">
        <f t="shared" si="0"/>
        <v>22.14</v>
      </c>
      <c r="J11" s="47">
        <f t="shared" si="0"/>
        <v>98.399999999999991</v>
      </c>
      <c r="K11" s="820">
        <f t="shared" si="0"/>
        <v>685.98</v>
      </c>
      <c r="L11" s="291">
        <f t="shared" si="0"/>
        <v>0.24000000000000002</v>
      </c>
      <c r="M11" s="20">
        <f t="shared" si="0"/>
        <v>0.33</v>
      </c>
      <c r="N11" s="20">
        <f t="shared" si="0"/>
        <v>1.06</v>
      </c>
      <c r="O11" s="20">
        <f t="shared" si="0"/>
        <v>50</v>
      </c>
      <c r="P11" s="47">
        <f t="shared" si="0"/>
        <v>0.24000000000000002</v>
      </c>
      <c r="Q11" s="291">
        <f t="shared" si="0"/>
        <v>254.2</v>
      </c>
      <c r="R11" s="20">
        <f t="shared" si="0"/>
        <v>311.10999999999996</v>
      </c>
      <c r="S11" s="20">
        <f t="shared" si="0"/>
        <v>77.890000000000015</v>
      </c>
      <c r="T11" s="20">
        <f t="shared" si="0"/>
        <v>2.2199999999999998</v>
      </c>
      <c r="U11" s="20">
        <f t="shared" si="0"/>
        <v>384.42000000000007</v>
      </c>
      <c r="V11" s="20">
        <f t="shared" si="0"/>
        <v>1.6E-2</v>
      </c>
      <c r="W11" s="20">
        <f t="shared" si="0"/>
        <v>1.2E-2</v>
      </c>
      <c r="X11" s="47">
        <f t="shared" si="0"/>
        <v>0.05</v>
      </c>
    </row>
    <row r="12" spans="1:24" s="37" customFormat="1" ht="26.45" customHeight="1" thickBot="1" x14ac:dyDescent="0.3">
      <c r="A12" s="148"/>
      <c r="B12" s="515"/>
      <c r="C12" s="144"/>
      <c r="D12" s="516"/>
      <c r="E12" s="164" t="s">
        <v>21</v>
      </c>
      <c r="F12" s="208"/>
      <c r="G12" s="275"/>
      <c r="H12" s="217"/>
      <c r="I12" s="52"/>
      <c r="J12" s="120"/>
      <c r="K12" s="668">
        <f>K11/27.2</f>
        <v>25.219852941176473</v>
      </c>
      <c r="L12" s="217"/>
      <c r="M12" s="162"/>
      <c r="N12" s="52"/>
      <c r="O12" s="52"/>
      <c r="P12" s="120"/>
      <c r="Q12" s="217"/>
      <c r="R12" s="52"/>
      <c r="S12" s="52"/>
      <c r="T12" s="52"/>
      <c r="U12" s="52"/>
      <c r="V12" s="52"/>
      <c r="W12" s="52"/>
      <c r="X12" s="120"/>
    </row>
    <row r="13" spans="1:24" s="16" customFormat="1" ht="26.45" customHeight="1" x14ac:dyDescent="0.25">
      <c r="A13" s="150" t="s">
        <v>7</v>
      </c>
      <c r="B13" s="248"/>
      <c r="C13" s="428">
        <v>25</v>
      </c>
      <c r="D13" s="676" t="s">
        <v>19</v>
      </c>
      <c r="E13" s="557" t="s">
        <v>50</v>
      </c>
      <c r="F13" s="654">
        <v>150</v>
      </c>
      <c r="G13" s="143"/>
      <c r="H13" s="39">
        <v>0.6</v>
      </c>
      <c r="I13" s="40">
        <v>0.45</v>
      </c>
      <c r="J13" s="43">
        <v>15.45</v>
      </c>
      <c r="K13" s="205">
        <v>70.5</v>
      </c>
      <c r="L13" s="281">
        <v>0.03</v>
      </c>
      <c r="M13" s="39">
        <v>0.05</v>
      </c>
      <c r="N13" s="40">
        <v>7.5</v>
      </c>
      <c r="O13" s="40">
        <v>0</v>
      </c>
      <c r="P13" s="41">
        <v>0</v>
      </c>
      <c r="Q13" s="281">
        <v>28.5</v>
      </c>
      <c r="R13" s="40">
        <v>24</v>
      </c>
      <c r="S13" s="40">
        <v>18</v>
      </c>
      <c r="T13" s="40">
        <v>0</v>
      </c>
      <c r="U13" s="40">
        <v>232.5</v>
      </c>
      <c r="V13" s="40">
        <v>1E-3</v>
      </c>
      <c r="W13" s="40">
        <v>0</v>
      </c>
      <c r="X13" s="51">
        <v>0.01</v>
      </c>
    </row>
    <row r="14" spans="1:24" s="16" customFormat="1" ht="26.45" customHeight="1" x14ac:dyDescent="0.25">
      <c r="A14" s="109"/>
      <c r="B14" s="94"/>
      <c r="C14" s="140">
        <v>32</v>
      </c>
      <c r="D14" s="657" t="s">
        <v>9</v>
      </c>
      <c r="E14" s="658" t="s">
        <v>53</v>
      </c>
      <c r="F14" s="199">
        <v>250</v>
      </c>
      <c r="G14" s="132"/>
      <c r="H14" s="259">
        <v>7.33</v>
      </c>
      <c r="I14" s="13">
        <v>10.81</v>
      </c>
      <c r="J14" s="44">
        <v>12.12</v>
      </c>
      <c r="K14" s="106">
        <v>176</v>
      </c>
      <c r="L14" s="259">
        <v>0.06</v>
      </c>
      <c r="M14" s="13">
        <v>0.09</v>
      </c>
      <c r="N14" s="13">
        <v>5.41</v>
      </c>
      <c r="O14" s="13">
        <v>160</v>
      </c>
      <c r="P14" s="23">
        <v>0.09</v>
      </c>
      <c r="Q14" s="259">
        <v>40.33</v>
      </c>
      <c r="R14" s="13">
        <v>104.16</v>
      </c>
      <c r="S14" s="13">
        <v>28.61</v>
      </c>
      <c r="T14" s="13">
        <v>1.82</v>
      </c>
      <c r="U14" s="13">
        <v>405.3</v>
      </c>
      <c r="V14" s="13">
        <v>8.0000000000000002E-3</v>
      </c>
      <c r="W14" s="13">
        <v>1E-3</v>
      </c>
      <c r="X14" s="44">
        <v>0.04</v>
      </c>
    </row>
    <row r="15" spans="1:24" s="37" customFormat="1" ht="32.25" customHeight="1" x14ac:dyDescent="0.25">
      <c r="A15" s="110"/>
      <c r="B15" s="170"/>
      <c r="C15" s="282">
        <v>177</v>
      </c>
      <c r="D15" s="155" t="s">
        <v>10</v>
      </c>
      <c r="E15" s="186" t="s">
        <v>143</v>
      </c>
      <c r="F15" s="180">
        <v>100</v>
      </c>
      <c r="G15" s="138"/>
      <c r="H15" s="259">
        <v>17.52</v>
      </c>
      <c r="I15" s="13">
        <v>14.84</v>
      </c>
      <c r="J15" s="23">
        <v>1.79</v>
      </c>
      <c r="K15" s="308">
        <v>211.63</v>
      </c>
      <c r="L15" s="259">
        <v>7.0000000000000007E-2</v>
      </c>
      <c r="M15" s="80">
        <v>0.13</v>
      </c>
      <c r="N15" s="13">
        <v>1.89</v>
      </c>
      <c r="O15" s="13">
        <v>130</v>
      </c>
      <c r="P15" s="23">
        <v>0.01</v>
      </c>
      <c r="Q15" s="259">
        <v>22.43</v>
      </c>
      <c r="R15" s="13">
        <v>146.94</v>
      </c>
      <c r="S15" s="13">
        <v>21.63</v>
      </c>
      <c r="T15" s="13">
        <v>1.27</v>
      </c>
      <c r="U15" s="13">
        <v>247.44</v>
      </c>
      <c r="V15" s="13">
        <v>4.7999999999999996E-3</v>
      </c>
      <c r="W15" s="13">
        <v>2.9999999999999997E-4</v>
      </c>
      <c r="X15" s="44">
        <v>0.12</v>
      </c>
    </row>
    <row r="16" spans="1:24" s="37" customFormat="1" ht="27" customHeight="1" x14ac:dyDescent="0.25">
      <c r="A16" s="110"/>
      <c r="B16" s="127"/>
      <c r="C16" s="179">
        <v>54</v>
      </c>
      <c r="D16" s="155" t="s">
        <v>64</v>
      </c>
      <c r="E16" s="186" t="s">
        <v>43</v>
      </c>
      <c r="F16" s="180">
        <v>180</v>
      </c>
      <c r="G16" s="138"/>
      <c r="H16" s="80">
        <v>8.7100000000000009</v>
      </c>
      <c r="I16" s="13">
        <v>5.95</v>
      </c>
      <c r="J16" s="23">
        <v>38.11</v>
      </c>
      <c r="K16" s="141">
        <v>238.6</v>
      </c>
      <c r="L16" s="259">
        <v>0.23</v>
      </c>
      <c r="M16" s="80">
        <v>0.12</v>
      </c>
      <c r="N16" s="13">
        <v>0</v>
      </c>
      <c r="O16" s="13">
        <v>20</v>
      </c>
      <c r="P16" s="44">
        <v>0.08</v>
      </c>
      <c r="Q16" s="259">
        <v>15.7</v>
      </c>
      <c r="R16" s="13">
        <v>191.66</v>
      </c>
      <c r="S16" s="13">
        <v>127.46</v>
      </c>
      <c r="T16" s="13">
        <v>4.29</v>
      </c>
      <c r="U16" s="13">
        <v>232.4</v>
      </c>
      <c r="V16" s="13">
        <v>2E-3</v>
      </c>
      <c r="W16" s="13">
        <v>4.0000000000000001E-3</v>
      </c>
      <c r="X16" s="44">
        <v>0.01</v>
      </c>
    </row>
    <row r="17" spans="1:24" s="16" customFormat="1" ht="38.25" customHeight="1" x14ac:dyDescent="0.25">
      <c r="A17" s="111"/>
      <c r="B17" s="125"/>
      <c r="C17" s="580">
        <v>104</v>
      </c>
      <c r="D17" s="155" t="s">
        <v>18</v>
      </c>
      <c r="E17" s="186" t="s">
        <v>149</v>
      </c>
      <c r="F17" s="180">
        <v>200</v>
      </c>
      <c r="G17" s="155"/>
      <c r="H17" s="17">
        <v>0</v>
      </c>
      <c r="I17" s="15">
        <v>0</v>
      </c>
      <c r="J17" s="18">
        <v>14.16</v>
      </c>
      <c r="K17" s="203">
        <v>55.48</v>
      </c>
      <c r="L17" s="258">
        <v>0.09</v>
      </c>
      <c r="M17" s="17">
        <v>0.1</v>
      </c>
      <c r="N17" s="15">
        <v>2.94</v>
      </c>
      <c r="O17" s="15">
        <v>80</v>
      </c>
      <c r="P17" s="18">
        <v>0.96</v>
      </c>
      <c r="Q17" s="258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42">
        <v>0</v>
      </c>
    </row>
    <row r="18" spans="1:24" s="16" customFormat="1" ht="26.45" customHeight="1" x14ac:dyDescent="0.25">
      <c r="A18" s="111"/>
      <c r="B18" s="125"/>
      <c r="C18" s="580">
        <v>119</v>
      </c>
      <c r="D18" s="155" t="s">
        <v>14</v>
      </c>
      <c r="E18" s="194" t="s">
        <v>55</v>
      </c>
      <c r="F18" s="199">
        <v>20</v>
      </c>
      <c r="G18" s="132"/>
      <c r="H18" s="258">
        <v>1.52</v>
      </c>
      <c r="I18" s="15">
        <v>0.16</v>
      </c>
      <c r="J18" s="18">
        <v>9.84</v>
      </c>
      <c r="K18" s="203">
        <v>47</v>
      </c>
      <c r="L18" s="17">
        <v>0.02</v>
      </c>
      <c r="M18" s="17">
        <v>0.01</v>
      </c>
      <c r="N18" s="15">
        <v>0</v>
      </c>
      <c r="O18" s="15">
        <v>0</v>
      </c>
      <c r="P18" s="42">
        <v>0</v>
      </c>
      <c r="Q18" s="258">
        <v>4</v>
      </c>
      <c r="R18" s="15">
        <v>13</v>
      </c>
      <c r="S18" s="15">
        <v>2.8</v>
      </c>
      <c r="T18" s="15">
        <v>0.22</v>
      </c>
      <c r="U18" s="15">
        <v>18.600000000000001</v>
      </c>
      <c r="V18" s="15">
        <v>1E-3</v>
      </c>
      <c r="W18" s="15">
        <v>1E-3</v>
      </c>
      <c r="X18" s="42">
        <v>2.9</v>
      </c>
    </row>
    <row r="19" spans="1:24" s="16" customFormat="1" ht="23.25" customHeight="1" x14ac:dyDescent="0.25">
      <c r="A19" s="111"/>
      <c r="B19" s="140"/>
      <c r="C19" s="179">
        <v>120</v>
      </c>
      <c r="D19" s="155" t="s">
        <v>15</v>
      </c>
      <c r="E19" s="194" t="s">
        <v>47</v>
      </c>
      <c r="F19" s="138">
        <v>20</v>
      </c>
      <c r="G19" s="661"/>
      <c r="H19" s="258">
        <v>1.32</v>
      </c>
      <c r="I19" s="15">
        <v>0.24</v>
      </c>
      <c r="J19" s="42">
        <v>8.0399999999999991</v>
      </c>
      <c r="K19" s="303">
        <v>39.6</v>
      </c>
      <c r="L19" s="291">
        <v>0.03</v>
      </c>
      <c r="M19" s="20">
        <v>0.02</v>
      </c>
      <c r="N19" s="20">
        <v>0</v>
      </c>
      <c r="O19" s="20">
        <v>0</v>
      </c>
      <c r="P19" s="47">
        <v>0</v>
      </c>
      <c r="Q19" s="291">
        <v>5.8</v>
      </c>
      <c r="R19" s="20">
        <v>30</v>
      </c>
      <c r="S19" s="20">
        <v>9.4</v>
      </c>
      <c r="T19" s="20">
        <v>0.78</v>
      </c>
      <c r="U19" s="20">
        <v>47</v>
      </c>
      <c r="V19" s="20">
        <v>1E-3</v>
      </c>
      <c r="W19" s="20">
        <v>1E-3</v>
      </c>
      <c r="X19" s="47">
        <v>0</v>
      </c>
    </row>
    <row r="20" spans="1:24" s="37" customFormat="1" ht="26.45" customHeight="1" x14ac:dyDescent="0.25">
      <c r="A20" s="110"/>
      <c r="B20" s="170"/>
      <c r="C20" s="181"/>
      <c r="D20" s="425"/>
      <c r="E20" s="195" t="s">
        <v>20</v>
      </c>
      <c r="F20" s="310">
        <f>SUM(F13:F19)</f>
        <v>920</v>
      </c>
      <c r="G20" s="144"/>
      <c r="H20" s="36">
        <f t="shared" ref="H20:J20" si="1">SUM(H13:H19)</f>
        <v>37</v>
      </c>
      <c r="I20" s="35">
        <f t="shared" si="1"/>
        <v>32.450000000000003</v>
      </c>
      <c r="J20" s="282">
        <f t="shared" si="1"/>
        <v>99.509999999999991</v>
      </c>
      <c r="K20" s="284">
        <f>SUM(K13:K19)</f>
        <v>838.81000000000006</v>
      </c>
      <c r="L20" s="215">
        <f t="shared" ref="L20:X20" si="2">SUM(L13:L19)</f>
        <v>0.53</v>
      </c>
      <c r="M20" s="35">
        <f t="shared" si="2"/>
        <v>0.52</v>
      </c>
      <c r="N20" s="35">
        <f t="shared" si="2"/>
        <v>17.740000000000002</v>
      </c>
      <c r="O20" s="35">
        <f t="shared" si="2"/>
        <v>390</v>
      </c>
      <c r="P20" s="72">
        <f t="shared" si="2"/>
        <v>1.1399999999999999</v>
      </c>
      <c r="Q20" s="215">
        <f t="shared" si="2"/>
        <v>116.75999999999999</v>
      </c>
      <c r="R20" s="35">
        <f t="shared" si="2"/>
        <v>509.76</v>
      </c>
      <c r="S20" s="35">
        <f t="shared" si="2"/>
        <v>207.9</v>
      </c>
      <c r="T20" s="35">
        <f t="shared" si="2"/>
        <v>8.379999999999999</v>
      </c>
      <c r="U20" s="35">
        <f t="shared" si="2"/>
        <v>1183.24</v>
      </c>
      <c r="V20" s="35">
        <f t="shared" si="2"/>
        <v>1.7800000000000003E-2</v>
      </c>
      <c r="W20" s="35">
        <f t="shared" si="2"/>
        <v>7.3000000000000001E-3</v>
      </c>
      <c r="X20" s="72">
        <f t="shared" si="2"/>
        <v>3.08</v>
      </c>
    </row>
    <row r="21" spans="1:24" s="37" customFormat="1" ht="26.45" customHeight="1" thickBot="1" x14ac:dyDescent="0.3">
      <c r="A21" s="151"/>
      <c r="B21" s="264"/>
      <c r="C21" s="182"/>
      <c r="D21" s="558"/>
      <c r="E21" s="196" t="s">
        <v>21</v>
      </c>
      <c r="F21" s="211"/>
      <c r="G21" s="142"/>
      <c r="H21" s="162"/>
      <c r="I21" s="52"/>
      <c r="J21" s="131"/>
      <c r="K21" s="209">
        <f>K20/27.2</f>
        <v>30.838602941176475</v>
      </c>
      <c r="L21" s="217"/>
      <c r="M21" s="162"/>
      <c r="N21" s="52"/>
      <c r="O21" s="52"/>
      <c r="P21" s="120"/>
      <c r="Q21" s="217"/>
      <c r="R21" s="52"/>
      <c r="S21" s="52"/>
      <c r="T21" s="52"/>
      <c r="U21" s="52"/>
      <c r="V21" s="52"/>
      <c r="W21" s="52"/>
      <c r="X21" s="120"/>
    </row>
    <row r="22" spans="1:24" ht="15.75" x14ac:dyDescent="0.25">
      <c r="A22" s="9"/>
      <c r="B22" s="246"/>
      <c r="C22" s="247"/>
      <c r="D22" s="254"/>
      <c r="E22" s="28"/>
      <c r="F22" s="28"/>
      <c r="G22" s="227"/>
      <c r="H22" s="228"/>
      <c r="I22" s="227"/>
      <c r="J22" s="28"/>
      <c r="K22" s="229"/>
      <c r="L22" s="28"/>
      <c r="M22" s="28"/>
      <c r="N22" s="28"/>
      <c r="O22" s="230"/>
      <c r="P22" s="230"/>
      <c r="Q22" s="230"/>
      <c r="R22" s="230"/>
      <c r="S22" s="230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1"/>
  <sheetViews>
    <sheetView topLeftCell="A4" zoomScale="80" zoomScaleNormal="80" workbookViewId="0">
      <selection activeCell="E22" sqref="E22"/>
    </sheetView>
  </sheetViews>
  <sheetFormatPr defaultRowHeight="15" x14ac:dyDescent="0.25"/>
  <cols>
    <col min="1" max="1" width="20.7109375" customWidth="1"/>
    <col min="2" max="2" width="20.7109375" style="85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849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86"/>
      <c r="B4" s="332"/>
      <c r="C4" s="765" t="s">
        <v>39</v>
      </c>
      <c r="D4" s="1054" t="s">
        <v>41</v>
      </c>
      <c r="E4" s="766"/>
      <c r="F4" s="767"/>
      <c r="G4" s="765"/>
      <c r="H4" s="853" t="s">
        <v>22</v>
      </c>
      <c r="I4" s="854"/>
      <c r="J4" s="855"/>
      <c r="K4" s="692" t="s">
        <v>23</v>
      </c>
      <c r="L4" s="1047" t="s">
        <v>24</v>
      </c>
      <c r="M4" s="1048"/>
      <c r="N4" s="1049"/>
      <c r="O4" s="1049"/>
      <c r="P4" s="1050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28.5" customHeight="1" thickBot="1" x14ac:dyDescent="0.3">
      <c r="A5" s="87" t="s">
        <v>0</v>
      </c>
      <c r="B5" s="847"/>
      <c r="C5" s="103" t="s">
        <v>40</v>
      </c>
      <c r="D5" s="1055"/>
      <c r="E5" s="103" t="s">
        <v>38</v>
      </c>
      <c r="F5" s="108" t="s">
        <v>26</v>
      </c>
      <c r="G5" s="103" t="s">
        <v>37</v>
      </c>
      <c r="H5" s="615" t="s">
        <v>27</v>
      </c>
      <c r="I5" s="522" t="s">
        <v>28</v>
      </c>
      <c r="J5" s="761" t="s">
        <v>29</v>
      </c>
      <c r="K5" s="693" t="s">
        <v>30</v>
      </c>
      <c r="L5" s="570" t="s">
        <v>31</v>
      </c>
      <c r="M5" s="570" t="s">
        <v>119</v>
      </c>
      <c r="N5" s="570" t="s">
        <v>32</v>
      </c>
      <c r="O5" s="571" t="s">
        <v>120</v>
      </c>
      <c r="P5" s="570" t="s">
        <v>121</v>
      </c>
      <c r="Q5" s="570" t="s">
        <v>33</v>
      </c>
      <c r="R5" s="570" t="s">
        <v>34</v>
      </c>
      <c r="S5" s="570" t="s">
        <v>35</v>
      </c>
      <c r="T5" s="570" t="s">
        <v>36</v>
      </c>
      <c r="U5" s="570" t="s">
        <v>122</v>
      </c>
      <c r="V5" s="570" t="s">
        <v>123</v>
      </c>
      <c r="W5" s="570" t="s">
        <v>124</v>
      </c>
      <c r="X5" s="767" t="s">
        <v>125</v>
      </c>
    </row>
    <row r="6" spans="1:24" s="16" customFormat="1" ht="26.45" customHeight="1" x14ac:dyDescent="0.25">
      <c r="A6" s="109" t="s">
        <v>6</v>
      </c>
      <c r="B6" s="143"/>
      <c r="C6" s="388">
        <v>2</v>
      </c>
      <c r="D6" s="989" t="s">
        <v>19</v>
      </c>
      <c r="E6" s="676" t="s">
        <v>182</v>
      </c>
      <c r="F6" s="549">
        <v>15</v>
      </c>
      <c r="G6" s="319"/>
      <c r="H6" s="281">
        <v>0.12</v>
      </c>
      <c r="I6" s="40">
        <v>10.88</v>
      </c>
      <c r="J6" s="41">
        <v>0.19</v>
      </c>
      <c r="K6" s="590">
        <v>99.15</v>
      </c>
      <c r="L6" s="281">
        <v>0</v>
      </c>
      <c r="M6" s="40">
        <v>0.02</v>
      </c>
      <c r="N6" s="40">
        <v>0</v>
      </c>
      <c r="O6" s="40">
        <v>70</v>
      </c>
      <c r="P6" s="43">
        <v>0.19</v>
      </c>
      <c r="Q6" s="281">
        <v>3.6</v>
      </c>
      <c r="R6" s="40">
        <v>4.5</v>
      </c>
      <c r="S6" s="40">
        <v>0</v>
      </c>
      <c r="T6" s="40">
        <v>0.03</v>
      </c>
      <c r="U6" s="40">
        <v>4.5</v>
      </c>
      <c r="V6" s="40">
        <v>0</v>
      </c>
      <c r="W6" s="40">
        <v>0</v>
      </c>
      <c r="X6" s="41">
        <v>0</v>
      </c>
    </row>
    <row r="7" spans="1:24" s="16" customFormat="1" ht="26.45" customHeight="1" x14ac:dyDescent="0.25">
      <c r="A7" s="109"/>
      <c r="B7" s="138"/>
      <c r="C7" s="152">
        <v>253</v>
      </c>
      <c r="D7" s="194" t="s">
        <v>64</v>
      </c>
      <c r="E7" s="155" t="s">
        <v>115</v>
      </c>
      <c r="F7" s="152">
        <v>180</v>
      </c>
      <c r="G7" s="132"/>
      <c r="H7" s="291">
        <v>5.16</v>
      </c>
      <c r="I7" s="20">
        <v>5.08</v>
      </c>
      <c r="J7" s="47">
        <v>22.52</v>
      </c>
      <c r="K7" s="290">
        <v>155.44</v>
      </c>
      <c r="L7" s="291">
        <v>0.13</v>
      </c>
      <c r="M7" s="20">
        <v>7.0000000000000007E-2</v>
      </c>
      <c r="N7" s="20">
        <v>0</v>
      </c>
      <c r="O7" s="20">
        <v>20</v>
      </c>
      <c r="P7" s="21">
        <v>0.08</v>
      </c>
      <c r="Q7" s="291">
        <v>10.42</v>
      </c>
      <c r="R7" s="20">
        <v>113.88</v>
      </c>
      <c r="S7" s="20">
        <v>75.260000000000005</v>
      </c>
      <c r="T7" s="20">
        <v>2.54</v>
      </c>
      <c r="U7" s="20">
        <v>137.78</v>
      </c>
      <c r="V7" s="20">
        <v>1E-3</v>
      </c>
      <c r="W7" s="20">
        <v>2E-3</v>
      </c>
      <c r="X7" s="47">
        <v>0.01</v>
      </c>
    </row>
    <row r="8" spans="1:24" s="16" customFormat="1" ht="30" customHeight="1" x14ac:dyDescent="0.25">
      <c r="A8" s="148"/>
      <c r="B8" s="197" t="s">
        <v>74</v>
      </c>
      <c r="C8" s="175">
        <v>240</v>
      </c>
      <c r="D8" s="698" t="s">
        <v>10</v>
      </c>
      <c r="E8" s="396" t="s">
        <v>126</v>
      </c>
      <c r="F8" s="167">
        <v>100</v>
      </c>
      <c r="G8" s="586"/>
      <c r="H8" s="326">
        <v>22.42</v>
      </c>
      <c r="I8" s="65">
        <v>22.57</v>
      </c>
      <c r="J8" s="66">
        <v>2.33</v>
      </c>
      <c r="K8" s="501">
        <v>304.45</v>
      </c>
      <c r="L8" s="326">
        <v>0.08</v>
      </c>
      <c r="M8" s="65">
        <v>0.21</v>
      </c>
      <c r="N8" s="65">
        <v>1.67</v>
      </c>
      <c r="O8" s="65">
        <v>250</v>
      </c>
      <c r="P8" s="539">
        <v>0.47</v>
      </c>
      <c r="Q8" s="326">
        <v>175.17</v>
      </c>
      <c r="R8" s="65">
        <v>247.32</v>
      </c>
      <c r="S8" s="65">
        <v>29.61</v>
      </c>
      <c r="T8" s="65">
        <v>1.68</v>
      </c>
      <c r="U8" s="65">
        <v>264.29000000000002</v>
      </c>
      <c r="V8" s="65">
        <v>5.0000000000000001E-3</v>
      </c>
      <c r="W8" s="65">
        <v>3.0000000000000001E-3</v>
      </c>
      <c r="X8" s="66">
        <v>0.12</v>
      </c>
    </row>
    <row r="9" spans="1:24" s="16" customFormat="1" ht="31.5" customHeight="1" x14ac:dyDescent="0.25">
      <c r="A9" s="148"/>
      <c r="B9" s="912" t="s">
        <v>76</v>
      </c>
      <c r="C9" s="998">
        <v>177</v>
      </c>
      <c r="D9" s="999" t="s">
        <v>10</v>
      </c>
      <c r="E9" s="1000" t="s">
        <v>143</v>
      </c>
      <c r="F9" s="1001">
        <v>100</v>
      </c>
      <c r="G9" s="912"/>
      <c r="H9" s="1002">
        <v>17.52</v>
      </c>
      <c r="I9" s="1003">
        <v>14.84</v>
      </c>
      <c r="J9" s="1004">
        <v>1.79</v>
      </c>
      <c r="K9" s="1005">
        <v>211.63</v>
      </c>
      <c r="L9" s="1002">
        <v>7.0000000000000007E-2</v>
      </c>
      <c r="M9" s="1006">
        <v>0.13</v>
      </c>
      <c r="N9" s="1003">
        <v>1.89</v>
      </c>
      <c r="O9" s="1003">
        <v>130</v>
      </c>
      <c r="P9" s="1004">
        <v>0.01</v>
      </c>
      <c r="Q9" s="1002">
        <v>22.43</v>
      </c>
      <c r="R9" s="1003">
        <v>146.94</v>
      </c>
      <c r="S9" s="1003">
        <v>21.63</v>
      </c>
      <c r="T9" s="1003">
        <v>1.27</v>
      </c>
      <c r="U9" s="1003">
        <v>247.44</v>
      </c>
      <c r="V9" s="1003">
        <v>4.7999999999999996E-3</v>
      </c>
      <c r="W9" s="1003">
        <v>2.9999999999999997E-4</v>
      </c>
      <c r="X9" s="1007">
        <v>0.12</v>
      </c>
    </row>
    <row r="10" spans="1:24" s="16" customFormat="1" ht="37.5" customHeight="1" x14ac:dyDescent="0.25">
      <c r="A10" s="109"/>
      <c r="B10" s="138"/>
      <c r="C10" s="104">
        <v>104</v>
      </c>
      <c r="D10" s="697" t="s">
        <v>18</v>
      </c>
      <c r="E10" s="658" t="s">
        <v>167</v>
      </c>
      <c r="F10" s="990">
        <v>200</v>
      </c>
      <c r="G10" s="178"/>
      <c r="H10" s="258">
        <v>0</v>
      </c>
      <c r="I10" s="15">
        <v>0</v>
      </c>
      <c r="J10" s="42">
        <v>14.16</v>
      </c>
      <c r="K10" s="272">
        <v>55.48</v>
      </c>
      <c r="L10" s="258">
        <v>0.09</v>
      </c>
      <c r="M10" s="15">
        <v>0.1</v>
      </c>
      <c r="N10" s="15">
        <v>2.94</v>
      </c>
      <c r="O10" s="15">
        <v>80</v>
      </c>
      <c r="P10" s="18">
        <v>0.96</v>
      </c>
      <c r="Q10" s="258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42">
        <v>0</v>
      </c>
    </row>
    <row r="11" spans="1:24" s="16" customFormat="1" ht="26.45" customHeight="1" x14ac:dyDescent="0.25">
      <c r="A11" s="109"/>
      <c r="B11" s="138"/>
      <c r="C11" s="106">
        <v>119</v>
      </c>
      <c r="D11" s="548" t="s">
        <v>14</v>
      </c>
      <c r="E11" s="155" t="s">
        <v>55</v>
      </c>
      <c r="F11" s="152">
        <v>30</v>
      </c>
      <c r="G11" s="132"/>
      <c r="H11" s="258">
        <v>2.2799999999999998</v>
      </c>
      <c r="I11" s="15">
        <v>0.24</v>
      </c>
      <c r="J11" s="42">
        <v>14.76</v>
      </c>
      <c r="K11" s="273">
        <v>70.5</v>
      </c>
      <c r="L11" s="291">
        <v>0.03</v>
      </c>
      <c r="M11" s="20">
        <v>0.01</v>
      </c>
      <c r="N11" s="20">
        <v>0</v>
      </c>
      <c r="O11" s="20">
        <v>0</v>
      </c>
      <c r="P11" s="21">
        <v>0</v>
      </c>
      <c r="Q11" s="291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1E-3</v>
      </c>
      <c r="W11" s="20">
        <v>2E-3</v>
      </c>
      <c r="X11" s="47">
        <v>4.3499999999999996</v>
      </c>
    </row>
    <row r="12" spans="1:24" s="16" customFormat="1" ht="26.45" customHeight="1" x14ac:dyDescent="0.25">
      <c r="A12" s="109"/>
      <c r="B12" s="138"/>
      <c r="C12" s="132">
        <v>120</v>
      </c>
      <c r="D12" s="548" t="s">
        <v>15</v>
      </c>
      <c r="E12" s="155" t="s">
        <v>47</v>
      </c>
      <c r="F12" s="152">
        <v>25</v>
      </c>
      <c r="G12" s="132"/>
      <c r="H12" s="258">
        <v>1.65</v>
      </c>
      <c r="I12" s="15">
        <v>0.3</v>
      </c>
      <c r="J12" s="42">
        <v>10.050000000000001</v>
      </c>
      <c r="K12" s="273">
        <v>49.5</v>
      </c>
      <c r="L12" s="291">
        <v>0.04</v>
      </c>
      <c r="M12" s="20">
        <v>0.02</v>
      </c>
      <c r="N12" s="20">
        <v>0</v>
      </c>
      <c r="O12" s="20">
        <v>0</v>
      </c>
      <c r="P12" s="21">
        <v>0</v>
      </c>
      <c r="Q12" s="291">
        <v>7.25</v>
      </c>
      <c r="R12" s="20">
        <v>37.5</v>
      </c>
      <c r="S12" s="20">
        <v>11.75</v>
      </c>
      <c r="T12" s="20">
        <v>0.98</v>
      </c>
      <c r="U12" s="20">
        <v>58.75</v>
      </c>
      <c r="V12" s="20">
        <v>1E-3</v>
      </c>
      <c r="W12" s="20">
        <v>1E-3</v>
      </c>
      <c r="X12" s="47">
        <v>0</v>
      </c>
    </row>
    <row r="13" spans="1:24" s="16" customFormat="1" ht="26.45" customHeight="1" x14ac:dyDescent="0.25">
      <c r="A13" s="109"/>
      <c r="B13" s="197" t="s">
        <v>74</v>
      </c>
      <c r="C13" s="175"/>
      <c r="D13" s="698"/>
      <c r="E13" s="323" t="s">
        <v>20</v>
      </c>
      <c r="F13" s="609">
        <f>F6+F7+F8+F10+F11+F12</f>
        <v>550</v>
      </c>
      <c r="G13" s="175"/>
      <c r="H13" s="326">
        <f t="shared" ref="H13:X13" si="0">H6+H7+H8+H10+H11+H12</f>
        <v>31.630000000000003</v>
      </c>
      <c r="I13" s="65">
        <f t="shared" si="0"/>
        <v>39.07</v>
      </c>
      <c r="J13" s="66">
        <f t="shared" si="0"/>
        <v>64.010000000000005</v>
      </c>
      <c r="K13" s="815">
        <f t="shared" si="0"/>
        <v>734.52</v>
      </c>
      <c r="L13" s="326">
        <f t="shared" si="0"/>
        <v>0.37000000000000005</v>
      </c>
      <c r="M13" s="65">
        <f t="shared" si="0"/>
        <v>0.43000000000000005</v>
      </c>
      <c r="N13" s="65">
        <f t="shared" si="0"/>
        <v>4.6099999999999994</v>
      </c>
      <c r="O13" s="65">
        <f t="shared" si="0"/>
        <v>420</v>
      </c>
      <c r="P13" s="539">
        <f t="shared" si="0"/>
        <v>1.7</v>
      </c>
      <c r="Q13" s="326">
        <f t="shared" si="0"/>
        <v>202.44</v>
      </c>
      <c r="R13" s="65">
        <f t="shared" si="0"/>
        <v>422.7</v>
      </c>
      <c r="S13" s="65">
        <f t="shared" si="0"/>
        <v>120.82000000000001</v>
      </c>
      <c r="T13" s="65">
        <f t="shared" si="0"/>
        <v>5.5600000000000005</v>
      </c>
      <c r="U13" s="65">
        <f t="shared" si="0"/>
        <v>493.22</v>
      </c>
      <c r="V13" s="65">
        <f t="shared" si="0"/>
        <v>8.0000000000000002E-3</v>
      </c>
      <c r="W13" s="65">
        <f t="shared" si="0"/>
        <v>8.0000000000000002E-3</v>
      </c>
      <c r="X13" s="66">
        <f t="shared" si="0"/>
        <v>4.4799999999999995</v>
      </c>
    </row>
    <row r="14" spans="1:24" s="16" customFormat="1" ht="26.45" customHeight="1" x14ac:dyDescent="0.25">
      <c r="A14" s="109"/>
      <c r="B14" s="198" t="s">
        <v>76</v>
      </c>
      <c r="C14" s="495"/>
      <c r="D14" s="699"/>
      <c r="E14" s="324" t="s">
        <v>20</v>
      </c>
      <c r="F14" s="610">
        <f>F6+F7+F9+F10+F11+F12</f>
        <v>550</v>
      </c>
      <c r="G14" s="495"/>
      <c r="H14" s="260">
        <f t="shared" ref="H14:X14" si="1">H6+H7+H9+H10+H11+H12</f>
        <v>26.73</v>
      </c>
      <c r="I14" s="70">
        <f t="shared" si="1"/>
        <v>31.34</v>
      </c>
      <c r="J14" s="114">
        <f t="shared" si="1"/>
        <v>63.47</v>
      </c>
      <c r="K14" s="816">
        <f t="shared" si="1"/>
        <v>641.70000000000005</v>
      </c>
      <c r="L14" s="260">
        <f t="shared" si="1"/>
        <v>0.36000000000000004</v>
      </c>
      <c r="M14" s="70">
        <f t="shared" si="1"/>
        <v>0.35000000000000009</v>
      </c>
      <c r="N14" s="70">
        <f t="shared" si="1"/>
        <v>4.83</v>
      </c>
      <c r="O14" s="70">
        <f t="shared" si="1"/>
        <v>300</v>
      </c>
      <c r="P14" s="538">
        <f t="shared" si="1"/>
        <v>1.24</v>
      </c>
      <c r="Q14" s="260">
        <f t="shared" si="1"/>
        <v>49.7</v>
      </c>
      <c r="R14" s="70">
        <f t="shared" si="1"/>
        <v>322.32</v>
      </c>
      <c r="S14" s="70">
        <f t="shared" si="1"/>
        <v>112.84</v>
      </c>
      <c r="T14" s="70">
        <f t="shared" si="1"/>
        <v>5.15</v>
      </c>
      <c r="U14" s="70">
        <f t="shared" si="1"/>
        <v>476.37</v>
      </c>
      <c r="V14" s="70">
        <f t="shared" si="1"/>
        <v>7.7999999999999996E-3</v>
      </c>
      <c r="W14" s="70">
        <f t="shared" si="1"/>
        <v>5.3E-3</v>
      </c>
      <c r="X14" s="114">
        <f t="shared" si="1"/>
        <v>4.4799999999999995</v>
      </c>
    </row>
    <row r="15" spans="1:24" s="16" customFormat="1" ht="26.45" customHeight="1" x14ac:dyDescent="0.25">
      <c r="A15" s="109"/>
      <c r="B15" s="197" t="s">
        <v>74</v>
      </c>
      <c r="C15" s="540"/>
      <c r="D15" s="700"/>
      <c r="E15" s="323" t="s">
        <v>21</v>
      </c>
      <c r="F15" s="613"/>
      <c r="G15" s="540"/>
      <c r="H15" s="326"/>
      <c r="I15" s="65"/>
      <c r="J15" s="66"/>
      <c r="K15" s="591">
        <f>K13/27.2</f>
        <v>27.004411764705882</v>
      </c>
      <c r="L15" s="326"/>
      <c r="M15" s="65"/>
      <c r="N15" s="65"/>
      <c r="O15" s="65"/>
      <c r="P15" s="539"/>
      <c r="Q15" s="326"/>
      <c r="R15" s="65"/>
      <c r="S15" s="65"/>
      <c r="T15" s="65"/>
      <c r="U15" s="65"/>
      <c r="V15" s="65"/>
      <c r="W15" s="65"/>
      <c r="X15" s="66"/>
    </row>
    <row r="16" spans="1:24" s="16" customFormat="1" ht="26.45" customHeight="1" thickBot="1" x14ac:dyDescent="0.3">
      <c r="A16" s="846"/>
      <c r="B16" s="256" t="s">
        <v>76</v>
      </c>
      <c r="C16" s="177"/>
      <c r="D16" s="701"/>
      <c r="E16" s="780" t="s">
        <v>21</v>
      </c>
      <c r="F16" s="614"/>
      <c r="G16" s="712"/>
      <c r="H16" s="639"/>
      <c r="I16" s="640"/>
      <c r="J16" s="641"/>
      <c r="K16" s="374">
        <f>K14/27.2</f>
        <v>23.591911764705884</v>
      </c>
      <c r="L16" s="639"/>
      <c r="M16" s="640"/>
      <c r="N16" s="640"/>
      <c r="O16" s="640"/>
      <c r="P16" s="642"/>
      <c r="Q16" s="639"/>
      <c r="R16" s="640"/>
      <c r="S16" s="640"/>
      <c r="T16" s="640"/>
      <c r="U16" s="640"/>
      <c r="V16" s="640"/>
      <c r="W16" s="640"/>
      <c r="X16" s="641"/>
    </row>
    <row r="17" spans="1:24" s="16" customFormat="1" ht="26.45" customHeight="1" thickBot="1" x14ac:dyDescent="0.3">
      <c r="A17" s="150" t="s">
        <v>7</v>
      </c>
      <c r="B17" s="143"/>
      <c r="C17" s="429">
        <v>135</v>
      </c>
      <c r="D17" s="638" t="s">
        <v>19</v>
      </c>
      <c r="E17" s="234" t="s">
        <v>155</v>
      </c>
      <c r="F17" s="429">
        <v>100</v>
      </c>
      <c r="G17" s="663"/>
      <c r="H17" s="446">
        <v>2</v>
      </c>
      <c r="I17" s="418">
        <v>9</v>
      </c>
      <c r="J17" s="419">
        <v>8.6</v>
      </c>
      <c r="K17" s="411">
        <v>122</v>
      </c>
      <c r="L17" s="373">
        <v>0.02</v>
      </c>
      <c r="M17" s="50">
        <v>0.05</v>
      </c>
      <c r="N17" s="50">
        <v>7</v>
      </c>
      <c r="O17" s="50">
        <v>150</v>
      </c>
      <c r="P17" s="51">
        <v>0</v>
      </c>
      <c r="Q17" s="1009">
        <v>41</v>
      </c>
      <c r="R17" s="1010">
        <v>67</v>
      </c>
      <c r="S17" s="1010">
        <v>35</v>
      </c>
      <c r="T17" s="1010">
        <v>7</v>
      </c>
      <c r="U17" s="1010">
        <v>315</v>
      </c>
      <c r="V17" s="1010">
        <v>0</v>
      </c>
      <c r="W17" s="1010">
        <v>0</v>
      </c>
      <c r="X17" s="1011">
        <v>0</v>
      </c>
    </row>
    <row r="18" spans="1:24" s="16" customFormat="1" ht="26.45" customHeight="1" x14ac:dyDescent="0.25">
      <c r="A18" s="148"/>
      <c r="B18" s="139"/>
      <c r="C18" s="105">
        <v>36</v>
      </c>
      <c r="D18" s="458" t="s">
        <v>9</v>
      </c>
      <c r="E18" s="397" t="s">
        <v>48</v>
      </c>
      <c r="F18" s="153">
        <v>250</v>
      </c>
      <c r="G18" s="224"/>
      <c r="H18" s="267">
        <v>6.22</v>
      </c>
      <c r="I18" s="84">
        <v>7.59</v>
      </c>
      <c r="J18" s="222">
        <v>15.9</v>
      </c>
      <c r="K18" s="411">
        <v>156.88</v>
      </c>
      <c r="L18" s="267">
        <v>0.08</v>
      </c>
      <c r="M18" s="84">
        <v>0.1</v>
      </c>
      <c r="N18" s="84">
        <v>6.81</v>
      </c>
      <c r="O18" s="84">
        <v>120</v>
      </c>
      <c r="P18" s="222">
        <v>0.7</v>
      </c>
      <c r="Q18" s="446">
        <v>20.149999999999999</v>
      </c>
      <c r="R18" s="418">
        <v>103.25</v>
      </c>
      <c r="S18" s="418">
        <v>26.7</v>
      </c>
      <c r="T18" s="418">
        <v>0.97</v>
      </c>
      <c r="U18" s="418">
        <v>451.35</v>
      </c>
      <c r="V18" s="418">
        <v>1.4999999999999999E-2</v>
      </c>
      <c r="W18" s="418">
        <v>1E-3</v>
      </c>
      <c r="X18" s="419">
        <v>0.12</v>
      </c>
    </row>
    <row r="19" spans="1:24" s="16" customFormat="1" ht="45" customHeight="1" x14ac:dyDescent="0.25">
      <c r="A19" s="110"/>
      <c r="B19" s="197" t="s">
        <v>74</v>
      </c>
      <c r="C19" s="167">
        <v>259</v>
      </c>
      <c r="D19" s="694" t="s">
        <v>10</v>
      </c>
      <c r="E19" s="396" t="s">
        <v>191</v>
      </c>
      <c r="F19" s="775">
        <v>105</v>
      </c>
      <c r="G19" s="586"/>
      <c r="H19" s="472">
        <v>12.38</v>
      </c>
      <c r="I19" s="473">
        <v>10.59</v>
      </c>
      <c r="J19" s="474">
        <v>16.84</v>
      </c>
      <c r="K19" s="475">
        <v>167.46</v>
      </c>
      <c r="L19" s="472">
        <v>0.04</v>
      </c>
      <c r="M19" s="473">
        <v>0.06</v>
      </c>
      <c r="N19" s="473">
        <v>2.88</v>
      </c>
      <c r="O19" s="473">
        <v>70</v>
      </c>
      <c r="P19" s="474">
        <v>0.02</v>
      </c>
      <c r="Q19" s="472">
        <v>12.7</v>
      </c>
      <c r="R19" s="473">
        <v>145.38999999999999</v>
      </c>
      <c r="S19" s="618">
        <v>71.95</v>
      </c>
      <c r="T19" s="473">
        <v>1.22</v>
      </c>
      <c r="U19" s="473">
        <v>105.04</v>
      </c>
      <c r="V19" s="473">
        <v>6.0000000000000001E-3</v>
      </c>
      <c r="W19" s="473">
        <v>7.0000000000000001E-3</v>
      </c>
      <c r="X19" s="474">
        <v>0.12</v>
      </c>
    </row>
    <row r="20" spans="1:24" s="16" customFormat="1" ht="26.45" customHeight="1" x14ac:dyDescent="0.25">
      <c r="A20" s="110"/>
      <c r="B20" s="198" t="s">
        <v>76</v>
      </c>
      <c r="C20" s="176">
        <v>82</v>
      </c>
      <c r="D20" s="695" t="s">
        <v>10</v>
      </c>
      <c r="E20" s="616" t="s">
        <v>162</v>
      </c>
      <c r="F20" s="612">
        <v>105</v>
      </c>
      <c r="G20" s="176"/>
      <c r="H20" s="260">
        <v>27.49</v>
      </c>
      <c r="I20" s="70">
        <v>23.31</v>
      </c>
      <c r="J20" s="114">
        <v>0.79</v>
      </c>
      <c r="K20" s="433">
        <v>321.08</v>
      </c>
      <c r="L20" s="260">
        <v>0.1</v>
      </c>
      <c r="M20" s="70">
        <v>0.19</v>
      </c>
      <c r="N20" s="70">
        <v>1.22</v>
      </c>
      <c r="O20" s="70">
        <v>50</v>
      </c>
      <c r="P20" s="114">
        <v>0.06</v>
      </c>
      <c r="Q20" s="260">
        <v>64.650000000000006</v>
      </c>
      <c r="R20" s="70">
        <v>233.36</v>
      </c>
      <c r="S20" s="70">
        <v>26.7</v>
      </c>
      <c r="T20" s="70">
        <v>1.75</v>
      </c>
      <c r="U20" s="70">
        <v>299.57</v>
      </c>
      <c r="V20" s="70">
        <v>6.0000000000000001E-3</v>
      </c>
      <c r="W20" s="70">
        <v>0</v>
      </c>
      <c r="X20" s="114">
        <v>0.17</v>
      </c>
    </row>
    <row r="21" spans="1:24" s="16" customFormat="1" ht="33" customHeight="1" x14ac:dyDescent="0.25">
      <c r="A21" s="110"/>
      <c r="B21" s="139"/>
      <c r="C21" s="153">
        <v>210</v>
      </c>
      <c r="D21" s="344" t="s">
        <v>64</v>
      </c>
      <c r="E21" s="344" t="s">
        <v>71</v>
      </c>
      <c r="F21" s="140">
        <v>180</v>
      </c>
      <c r="G21" s="104"/>
      <c r="H21" s="259">
        <v>18.98</v>
      </c>
      <c r="I21" s="13">
        <v>5.0599999999999996</v>
      </c>
      <c r="J21" s="44">
        <v>38.409999999999997</v>
      </c>
      <c r="K21" s="106">
        <v>271.43</v>
      </c>
      <c r="L21" s="259">
        <v>0.56999999999999995</v>
      </c>
      <c r="M21" s="80">
        <v>0.13</v>
      </c>
      <c r="N21" s="13">
        <v>0</v>
      </c>
      <c r="O21" s="13">
        <v>30</v>
      </c>
      <c r="P21" s="44">
        <v>0.08</v>
      </c>
      <c r="Q21" s="259">
        <v>71.430000000000007</v>
      </c>
      <c r="R21" s="13">
        <v>174.12</v>
      </c>
      <c r="S21" s="15">
        <v>67.16</v>
      </c>
      <c r="T21" s="15">
        <v>5.36</v>
      </c>
      <c r="U21" s="15">
        <v>533.03</v>
      </c>
      <c r="V21" s="15">
        <v>4.0000000000000001E-3</v>
      </c>
      <c r="W21" s="15">
        <v>0.01</v>
      </c>
      <c r="X21" s="42">
        <v>0.02</v>
      </c>
    </row>
    <row r="22" spans="1:24" s="16" customFormat="1" ht="51" customHeight="1" x14ac:dyDescent="0.25">
      <c r="A22" s="110"/>
      <c r="B22" s="139"/>
      <c r="C22" s="514">
        <v>216</v>
      </c>
      <c r="D22" s="194" t="s">
        <v>18</v>
      </c>
      <c r="E22" s="231" t="s">
        <v>150</v>
      </c>
      <c r="F22" s="152">
        <v>200</v>
      </c>
      <c r="G22" s="661"/>
      <c r="H22" s="258">
        <v>0.25</v>
      </c>
      <c r="I22" s="15">
        <v>0</v>
      </c>
      <c r="J22" s="42">
        <v>12.73</v>
      </c>
      <c r="K22" s="272">
        <v>51.3</v>
      </c>
      <c r="L22" s="291">
        <v>0</v>
      </c>
      <c r="M22" s="20">
        <v>0</v>
      </c>
      <c r="N22" s="20">
        <v>4.3899999999999997</v>
      </c>
      <c r="O22" s="20">
        <v>0</v>
      </c>
      <c r="P22" s="47">
        <v>0</v>
      </c>
      <c r="Q22" s="291">
        <v>0.32</v>
      </c>
      <c r="R22" s="20">
        <v>0</v>
      </c>
      <c r="S22" s="20">
        <v>0</v>
      </c>
      <c r="T22" s="20">
        <v>0.03</v>
      </c>
      <c r="U22" s="20">
        <v>0.3</v>
      </c>
      <c r="V22" s="20">
        <v>0</v>
      </c>
      <c r="W22" s="20">
        <v>0</v>
      </c>
      <c r="X22" s="47">
        <v>0</v>
      </c>
    </row>
    <row r="23" spans="1:24" s="16" customFormat="1" ht="26.45" customHeight="1" x14ac:dyDescent="0.25">
      <c r="A23" s="110"/>
      <c r="B23" s="139"/>
      <c r="C23" s="411">
        <v>119</v>
      </c>
      <c r="D23" s="458" t="s">
        <v>14</v>
      </c>
      <c r="E23" s="156" t="s">
        <v>55</v>
      </c>
      <c r="F23" s="132">
        <v>45</v>
      </c>
      <c r="G23" s="180"/>
      <c r="H23" s="258">
        <v>3.42</v>
      </c>
      <c r="I23" s="15">
        <v>0.36</v>
      </c>
      <c r="J23" s="42">
        <v>22.14</v>
      </c>
      <c r="K23" s="272">
        <v>105.75</v>
      </c>
      <c r="L23" s="258">
        <v>0.05</v>
      </c>
      <c r="M23" s="17">
        <v>0.01</v>
      </c>
      <c r="N23" s="15">
        <v>0</v>
      </c>
      <c r="O23" s="15">
        <v>0</v>
      </c>
      <c r="P23" s="42">
        <v>0</v>
      </c>
      <c r="Q23" s="258">
        <v>9</v>
      </c>
      <c r="R23" s="15">
        <v>29.25</v>
      </c>
      <c r="S23" s="15">
        <v>6.3</v>
      </c>
      <c r="T23" s="15">
        <v>0.5</v>
      </c>
      <c r="U23" s="15">
        <v>41.85</v>
      </c>
      <c r="V23" s="15">
        <v>1E-3</v>
      </c>
      <c r="W23" s="15">
        <v>3.0000000000000001E-3</v>
      </c>
      <c r="X23" s="44">
        <v>6.53</v>
      </c>
    </row>
    <row r="24" spans="1:24" s="16" customFormat="1" ht="26.45" customHeight="1" x14ac:dyDescent="0.25">
      <c r="A24" s="110"/>
      <c r="B24" s="139"/>
      <c r="C24" s="105">
        <v>120</v>
      </c>
      <c r="D24" s="458" t="s">
        <v>15</v>
      </c>
      <c r="E24" s="156" t="s">
        <v>47</v>
      </c>
      <c r="F24" s="132">
        <v>30</v>
      </c>
      <c r="G24" s="180"/>
      <c r="H24" s="258">
        <v>1.98</v>
      </c>
      <c r="I24" s="15">
        <v>0.36</v>
      </c>
      <c r="J24" s="42">
        <v>12.06</v>
      </c>
      <c r="K24" s="272">
        <v>59.4</v>
      </c>
      <c r="L24" s="258">
        <v>0.05</v>
      </c>
      <c r="M24" s="15">
        <v>0.02</v>
      </c>
      <c r="N24" s="15">
        <v>0</v>
      </c>
      <c r="O24" s="15">
        <v>0</v>
      </c>
      <c r="P24" s="42">
        <v>0</v>
      </c>
      <c r="Q24" s="258">
        <v>8.6999999999999993</v>
      </c>
      <c r="R24" s="15">
        <v>45</v>
      </c>
      <c r="S24" s="15">
        <v>14.1</v>
      </c>
      <c r="T24" s="15">
        <v>1.17</v>
      </c>
      <c r="U24" s="15">
        <v>70.5</v>
      </c>
      <c r="V24" s="15">
        <v>1E-3</v>
      </c>
      <c r="W24" s="15">
        <v>2E-3</v>
      </c>
      <c r="X24" s="42">
        <v>0.01</v>
      </c>
    </row>
    <row r="25" spans="1:24" s="16" customFormat="1" ht="26.45" customHeight="1" x14ac:dyDescent="0.25">
      <c r="A25" s="110"/>
      <c r="B25" s="197" t="s">
        <v>74</v>
      </c>
      <c r="C25" s="439"/>
      <c r="D25" s="776"/>
      <c r="E25" s="323" t="s">
        <v>20</v>
      </c>
      <c r="F25" s="609">
        <f>F17+F18+F19+F21+F22+F23+F24</f>
        <v>910</v>
      </c>
      <c r="G25" s="502">
        <f t="shared" ref="G25:X25" si="2">G17+G18+G19+G21+G22+G23+G24</f>
        <v>0</v>
      </c>
      <c r="H25" s="477">
        <f t="shared" si="2"/>
        <v>45.23</v>
      </c>
      <c r="I25" s="478">
        <f t="shared" si="2"/>
        <v>32.96</v>
      </c>
      <c r="J25" s="479">
        <f t="shared" si="2"/>
        <v>126.68</v>
      </c>
      <c r="K25" s="502">
        <f t="shared" si="2"/>
        <v>934.21999999999991</v>
      </c>
      <c r="L25" s="477">
        <f t="shared" si="2"/>
        <v>0.81</v>
      </c>
      <c r="M25" s="478">
        <f t="shared" si="2"/>
        <v>0.37000000000000005</v>
      </c>
      <c r="N25" s="478">
        <f t="shared" si="2"/>
        <v>21.08</v>
      </c>
      <c r="O25" s="478">
        <f t="shared" si="2"/>
        <v>370</v>
      </c>
      <c r="P25" s="479">
        <f t="shared" si="2"/>
        <v>0.79999999999999993</v>
      </c>
      <c r="Q25" s="477">
        <f t="shared" si="2"/>
        <v>163.29999999999998</v>
      </c>
      <c r="R25" s="478">
        <f t="shared" si="2"/>
        <v>564.01</v>
      </c>
      <c r="S25" s="478">
        <f t="shared" si="2"/>
        <v>221.21</v>
      </c>
      <c r="T25" s="478">
        <f t="shared" si="2"/>
        <v>16.25</v>
      </c>
      <c r="U25" s="478">
        <f t="shared" si="2"/>
        <v>1517.07</v>
      </c>
      <c r="V25" s="478">
        <f t="shared" si="2"/>
        <v>2.7E-2</v>
      </c>
      <c r="W25" s="478">
        <f t="shared" si="2"/>
        <v>2.3E-2</v>
      </c>
      <c r="X25" s="479">
        <f t="shared" si="2"/>
        <v>6.8</v>
      </c>
    </row>
    <row r="26" spans="1:24" s="16" customFormat="1" ht="26.45" customHeight="1" x14ac:dyDescent="0.25">
      <c r="A26" s="110"/>
      <c r="B26" s="198" t="s">
        <v>76</v>
      </c>
      <c r="C26" s="440"/>
      <c r="D26" s="777"/>
      <c r="E26" s="324" t="s">
        <v>20</v>
      </c>
      <c r="F26" s="610">
        <f>F17+F18+F20+F21+F22+F23+F24</f>
        <v>910</v>
      </c>
      <c r="G26" s="562">
        <f t="shared" ref="G26:X26" si="3">G17+G18+G20+G21+G22+G23+G24</f>
        <v>0</v>
      </c>
      <c r="H26" s="946">
        <f t="shared" si="3"/>
        <v>60.339999999999996</v>
      </c>
      <c r="I26" s="944">
        <f t="shared" si="3"/>
        <v>45.68</v>
      </c>
      <c r="J26" s="947">
        <f t="shared" si="3"/>
        <v>110.63</v>
      </c>
      <c r="K26" s="648">
        <f t="shared" si="3"/>
        <v>1087.8400000000001</v>
      </c>
      <c r="L26" s="946">
        <f t="shared" si="3"/>
        <v>0.87000000000000011</v>
      </c>
      <c r="M26" s="944">
        <f t="shared" si="3"/>
        <v>0.5</v>
      </c>
      <c r="N26" s="944">
        <f t="shared" si="3"/>
        <v>19.419999999999998</v>
      </c>
      <c r="O26" s="944">
        <f t="shared" si="3"/>
        <v>350</v>
      </c>
      <c r="P26" s="947">
        <f t="shared" si="3"/>
        <v>0.84</v>
      </c>
      <c r="Q26" s="946">
        <f t="shared" si="3"/>
        <v>215.25</v>
      </c>
      <c r="R26" s="944">
        <f t="shared" si="3"/>
        <v>651.98</v>
      </c>
      <c r="S26" s="944">
        <f t="shared" si="3"/>
        <v>175.96</v>
      </c>
      <c r="T26" s="944">
        <f t="shared" si="3"/>
        <v>16.779999999999998</v>
      </c>
      <c r="U26" s="944">
        <f t="shared" si="3"/>
        <v>1711.6</v>
      </c>
      <c r="V26" s="944">
        <f t="shared" si="3"/>
        <v>2.7E-2</v>
      </c>
      <c r="W26" s="944">
        <f t="shared" si="3"/>
        <v>1.6E-2</v>
      </c>
      <c r="X26" s="947">
        <f t="shared" si="3"/>
        <v>6.85</v>
      </c>
    </row>
    <row r="27" spans="1:24" s="16" customFormat="1" ht="26.45" customHeight="1" x14ac:dyDescent="0.25">
      <c r="A27" s="110"/>
      <c r="B27" s="197" t="s">
        <v>74</v>
      </c>
      <c r="C27" s="441"/>
      <c r="D27" s="778"/>
      <c r="E27" s="323" t="s">
        <v>21</v>
      </c>
      <c r="F27" s="613"/>
      <c r="G27" s="540"/>
      <c r="H27" s="214"/>
      <c r="I27" s="22"/>
      <c r="J27" s="67"/>
      <c r="K27" s="1008">
        <f>K25/27.2</f>
        <v>34.346323529411762</v>
      </c>
      <c r="L27" s="214"/>
      <c r="M27" s="22"/>
      <c r="N27" s="22"/>
      <c r="O27" s="22"/>
      <c r="P27" s="67"/>
      <c r="Q27" s="214"/>
      <c r="R27" s="22"/>
      <c r="S27" s="22"/>
      <c r="T27" s="22"/>
      <c r="U27" s="22"/>
      <c r="V27" s="22"/>
      <c r="W27" s="22"/>
      <c r="X27" s="67"/>
    </row>
    <row r="28" spans="1:24" s="16" customFormat="1" ht="26.45" customHeight="1" thickBot="1" x14ac:dyDescent="0.3">
      <c r="A28" s="151"/>
      <c r="B28" s="200" t="s">
        <v>76</v>
      </c>
      <c r="C28" s="619"/>
      <c r="D28" s="779"/>
      <c r="E28" s="780" t="s">
        <v>21</v>
      </c>
      <c r="F28" s="614"/>
      <c r="G28" s="712"/>
      <c r="H28" s="488"/>
      <c r="I28" s="489"/>
      <c r="J28" s="490"/>
      <c r="K28" s="491">
        <f>K26/27.2</f>
        <v>39.994117647058829</v>
      </c>
      <c r="L28" s="781"/>
      <c r="M28" s="782"/>
      <c r="N28" s="782"/>
      <c r="O28" s="782"/>
      <c r="P28" s="783"/>
      <c r="Q28" s="781"/>
      <c r="R28" s="782"/>
      <c r="S28" s="782"/>
      <c r="T28" s="782"/>
      <c r="U28" s="782"/>
      <c r="V28" s="782"/>
      <c r="W28" s="782"/>
      <c r="X28" s="783"/>
    </row>
    <row r="29" spans="1:24" s="129" customFormat="1" ht="26.45" customHeight="1" x14ac:dyDescent="0.25">
      <c r="A29" s="384"/>
      <c r="B29" s="848"/>
      <c r="C29" s="385"/>
      <c r="D29" s="384"/>
      <c r="E29" s="386"/>
      <c r="F29" s="384"/>
      <c r="G29" s="384"/>
      <c r="H29" s="384"/>
      <c r="I29" s="384"/>
      <c r="J29" s="384"/>
      <c r="K29" s="387"/>
      <c r="L29" s="384"/>
      <c r="M29" s="384"/>
      <c r="N29" s="384"/>
      <c r="O29" s="384"/>
      <c r="P29" s="384"/>
      <c r="Q29" s="384"/>
      <c r="R29" s="384"/>
      <c r="S29" s="384"/>
    </row>
    <row r="30" spans="1:24" s="129" customFormat="1" ht="26.45" customHeight="1" x14ac:dyDescent="0.25">
      <c r="A30" s="384"/>
      <c r="B30" s="848"/>
      <c r="C30" s="385"/>
      <c r="D30" s="384"/>
      <c r="E30" s="386"/>
      <c r="F30" s="384"/>
      <c r="G30" s="384"/>
      <c r="H30" s="384"/>
      <c r="I30" s="384"/>
      <c r="J30" s="384"/>
      <c r="K30" s="387"/>
      <c r="L30" s="384"/>
      <c r="M30" s="384"/>
      <c r="N30" s="384"/>
      <c r="O30" s="384"/>
      <c r="P30" s="384"/>
      <c r="Q30" s="384"/>
      <c r="R30" s="384"/>
      <c r="S30" s="384"/>
    </row>
    <row r="31" spans="1:24" x14ac:dyDescent="0.25">
      <c r="A31" s="11"/>
      <c r="B31" s="851"/>
      <c r="C31" s="38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24" x14ac:dyDescent="0.25">
      <c r="A32" s="11"/>
      <c r="B32" s="851"/>
      <c r="C32" s="38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851"/>
      <c r="C33" s="38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851"/>
      <c r="C34" s="38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851"/>
      <c r="C35" s="38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851"/>
      <c r="C36" s="38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11"/>
      <c r="B37" s="851"/>
      <c r="C37" s="38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5">
      <c r="A38" s="11"/>
      <c r="B38" s="851"/>
      <c r="C38" s="38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851"/>
      <c r="C39" s="38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851"/>
      <c r="C40" s="38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11"/>
      <c r="B41" s="851"/>
      <c r="C41" s="38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</sheetData>
  <mergeCells count="3">
    <mergeCell ref="L4:P4"/>
    <mergeCell ref="Q4:X4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topLeftCell="A4" zoomScale="80" zoomScaleNormal="80" workbookViewId="0">
      <selection activeCell="J28" sqref="J2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6" t="s">
        <v>1</v>
      </c>
      <c r="B2" s="250"/>
      <c r="C2" s="7"/>
      <c r="D2" s="6" t="s">
        <v>3</v>
      </c>
      <c r="E2" s="6"/>
      <c r="F2" s="8" t="s">
        <v>2</v>
      </c>
      <c r="G2" s="123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25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46"/>
      <c r="B4" s="107"/>
      <c r="C4" s="102" t="s">
        <v>39</v>
      </c>
      <c r="D4" s="133"/>
      <c r="E4" s="185"/>
      <c r="F4" s="107"/>
      <c r="G4" s="107"/>
      <c r="H4" s="867" t="s">
        <v>22</v>
      </c>
      <c r="I4" s="868"/>
      <c r="J4" s="869"/>
      <c r="K4" s="304" t="s">
        <v>23</v>
      </c>
      <c r="L4" s="1051" t="s">
        <v>24</v>
      </c>
      <c r="M4" s="1052"/>
      <c r="N4" s="1063"/>
      <c r="O4" s="1063"/>
      <c r="P4" s="1063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28.5" customHeight="1" thickBot="1" x14ac:dyDescent="0.3">
      <c r="A5" s="147" t="s">
        <v>0</v>
      </c>
      <c r="B5" s="108"/>
      <c r="C5" s="103" t="s">
        <v>40</v>
      </c>
      <c r="D5" s="87" t="s">
        <v>41</v>
      </c>
      <c r="E5" s="103" t="s">
        <v>38</v>
      </c>
      <c r="F5" s="108" t="s">
        <v>26</v>
      </c>
      <c r="G5" s="108" t="s">
        <v>37</v>
      </c>
      <c r="H5" s="103" t="s">
        <v>27</v>
      </c>
      <c r="I5" s="522" t="s">
        <v>28</v>
      </c>
      <c r="J5" s="103" t="s">
        <v>29</v>
      </c>
      <c r="K5" s="305" t="s">
        <v>30</v>
      </c>
      <c r="L5" s="529" t="s">
        <v>31</v>
      </c>
      <c r="M5" s="130" t="s">
        <v>119</v>
      </c>
      <c r="N5" s="522" t="s">
        <v>32</v>
      </c>
      <c r="O5" s="892" t="s">
        <v>120</v>
      </c>
      <c r="P5" s="522" t="s">
        <v>121</v>
      </c>
      <c r="Q5" s="130" t="s">
        <v>33</v>
      </c>
      <c r="R5" s="522" t="s">
        <v>34</v>
      </c>
      <c r="S5" s="103" t="s">
        <v>35</v>
      </c>
      <c r="T5" s="522" t="s">
        <v>36</v>
      </c>
      <c r="U5" s="103" t="s">
        <v>122</v>
      </c>
      <c r="V5" s="522" t="s">
        <v>123</v>
      </c>
      <c r="W5" s="103" t="s">
        <v>124</v>
      </c>
      <c r="X5" s="522" t="s">
        <v>125</v>
      </c>
    </row>
    <row r="6" spans="1:24" s="16" customFormat="1" ht="26.45" customHeight="1" x14ac:dyDescent="0.25">
      <c r="A6" s="109" t="s">
        <v>6</v>
      </c>
      <c r="B6" s="143"/>
      <c r="C6" s="132">
        <v>1</v>
      </c>
      <c r="D6" s="155" t="s">
        <v>19</v>
      </c>
      <c r="E6" s="194" t="s">
        <v>12</v>
      </c>
      <c r="F6" s="138">
        <v>15</v>
      </c>
      <c r="G6" s="1018"/>
      <c r="H6" s="281">
        <v>3.48</v>
      </c>
      <c r="I6" s="40">
        <v>4.43</v>
      </c>
      <c r="J6" s="41">
        <v>0</v>
      </c>
      <c r="K6" s="337">
        <v>54.6</v>
      </c>
      <c r="L6" s="281">
        <v>0.01</v>
      </c>
      <c r="M6" s="39">
        <v>0.05</v>
      </c>
      <c r="N6" s="40">
        <v>0.1</v>
      </c>
      <c r="O6" s="40">
        <v>40</v>
      </c>
      <c r="P6" s="41">
        <v>0.14000000000000001</v>
      </c>
      <c r="Q6" s="281">
        <v>132</v>
      </c>
      <c r="R6" s="40">
        <v>75</v>
      </c>
      <c r="S6" s="40">
        <v>5.25</v>
      </c>
      <c r="T6" s="40">
        <v>0.15</v>
      </c>
      <c r="U6" s="40">
        <v>13.2</v>
      </c>
      <c r="V6" s="40">
        <v>0</v>
      </c>
      <c r="W6" s="40">
        <v>0</v>
      </c>
      <c r="X6" s="41">
        <v>0</v>
      </c>
    </row>
    <row r="7" spans="1:24" s="16" customFormat="1" ht="26.45" customHeight="1" x14ac:dyDescent="0.25">
      <c r="A7" s="148"/>
      <c r="B7" s="197" t="s">
        <v>74</v>
      </c>
      <c r="C7" s="175">
        <v>90</v>
      </c>
      <c r="D7" s="698" t="s">
        <v>10</v>
      </c>
      <c r="E7" s="396" t="s">
        <v>133</v>
      </c>
      <c r="F7" s="167">
        <v>100</v>
      </c>
      <c r="G7" s="698"/>
      <c r="H7" s="266">
        <v>17.23</v>
      </c>
      <c r="I7" s="56">
        <v>16.75</v>
      </c>
      <c r="J7" s="77">
        <v>9.3800000000000008</v>
      </c>
      <c r="K7" s="368">
        <v>258.3</v>
      </c>
      <c r="L7" s="326">
        <v>0.13</v>
      </c>
      <c r="M7" s="64">
        <v>0.12</v>
      </c>
      <c r="N7" s="65">
        <v>0.82</v>
      </c>
      <c r="O7" s="65">
        <v>10</v>
      </c>
      <c r="P7" s="66">
        <v>0.08</v>
      </c>
      <c r="Q7" s="326">
        <v>16.37</v>
      </c>
      <c r="R7" s="65">
        <v>150.15</v>
      </c>
      <c r="S7" s="65">
        <v>20.05</v>
      </c>
      <c r="T7" s="65">
        <v>1.59</v>
      </c>
      <c r="U7" s="65">
        <v>224.38</v>
      </c>
      <c r="V7" s="65">
        <v>4.0000000000000001E-3</v>
      </c>
      <c r="W7" s="65">
        <v>3.0000000000000001E-3</v>
      </c>
      <c r="X7" s="66">
        <v>0.08</v>
      </c>
    </row>
    <row r="8" spans="1:24" s="37" customFormat="1" ht="26.45" customHeight="1" x14ac:dyDescent="0.25">
      <c r="A8" s="148"/>
      <c r="B8" s="198" t="s">
        <v>134</v>
      </c>
      <c r="C8" s="198">
        <v>126</v>
      </c>
      <c r="D8" s="513" t="s">
        <v>10</v>
      </c>
      <c r="E8" s="322" t="s">
        <v>164</v>
      </c>
      <c r="F8" s="709">
        <v>100</v>
      </c>
      <c r="G8" s="176"/>
      <c r="H8" s="370">
        <v>20.54</v>
      </c>
      <c r="I8" s="59">
        <v>20.6</v>
      </c>
      <c r="J8" s="78">
        <v>3.99</v>
      </c>
      <c r="K8" s="369">
        <v>284.44</v>
      </c>
      <c r="L8" s="370">
        <v>7.0000000000000007E-2</v>
      </c>
      <c r="M8" s="261">
        <v>0.16</v>
      </c>
      <c r="N8" s="59">
        <v>1.2</v>
      </c>
      <c r="O8" s="59">
        <v>10</v>
      </c>
      <c r="P8" s="78">
        <v>0.04</v>
      </c>
      <c r="Q8" s="370">
        <v>35.979999999999997</v>
      </c>
      <c r="R8" s="59">
        <v>209.89</v>
      </c>
      <c r="S8" s="59">
        <v>27.04</v>
      </c>
      <c r="T8" s="59">
        <v>2.86</v>
      </c>
      <c r="U8" s="59">
        <v>367.2</v>
      </c>
      <c r="V8" s="59">
        <v>0.01</v>
      </c>
      <c r="W8" s="59">
        <v>0</v>
      </c>
      <c r="X8" s="78">
        <v>7.0000000000000007E-2</v>
      </c>
    </row>
    <row r="9" spans="1:24" s="37" customFormat="1" ht="26.45" customHeight="1" x14ac:dyDescent="0.25">
      <c r="A9" s="148"/>
      <c r="B9" s="139"/>
      <c r="C9" s="153">
        <v>52</v>
      </c>
      <c r="D9" s="458" t="s">
        <v>64</v>
      </c>
      <c r="E9" s="165" t="s">
        <v>141</v>
      </c>
      <c r="F9" s="758">
        <v>180</v>
      </c>
      <c r="G9" s="179"/>
      <c r="H9" s="291">
        <v>3.98</v>
      </c>
      <c r="I9" s="20">
        <v>6.68</v>
      </c>
      <c r="J9" s="47">
        <v>31.19</v>
      </c>
      <c r="K9" s="290">
        <v>200.49</v>
      </c>
      <c r="L9" s="291">
        <v>0.18</v>
      </c>
      <c r="M9" s="20">
        <v>0.12</v>
      </c>
      <c r="N9" s="20">
        <v>16.8</v>
      </c>
      <c r="O9" s="20">
        <v>30</v>
      </c>
      <c r="P9" s="47">
        <v>0.09</v>
      </c>
      <c r="Q9" s="291">
        <v>21.3</v>
      </c>
      <c r="R9" s="20">
        <v>107.88</v>
      </c>
      <c r="S9" s="20">
        <v>42.11</v>
      </c>
      <c r="T9" s="20">
        <v>1.67</v>
      </c>
      <c r="U9" s="20">
        <v>990.81</v>
      </c>
      <c r="V9" s="20">
        <v>8.9999999999999993E-3</v>
      </c>
      <c r="W9" s="20">
        <v>1E-3</v>
      </c>
      <c r="X9" s="47">
        <v>0.06</v>
      </c>
    </row>
    <row r="10" spans="1:24" s="37" customFormat="1" ht="36" customHeight="1" x14ac:dyDescent="0.25">
      <c r="A10" s="148"/>
      <c r="B10" s="157"/>
      <c r="C10" s="139">
        <v>95</v>
      </c>
      <c r="D10" s="155" t="s">
        <v>18</v>
      </c>
      <c r="E10" s="186" t="s">
        <v>151</v>
      </c>
      <c r="F10" s="199">
        <v>200</v>
      </c>
      <c r="G10" s="548"/>
      <c r="H10" s="258">
        <v>0</v>
      </c>
      <c r="I10" s="15">
        <v>0</v>
      </c>
      <c r="J10" s="42">
        <v>19.940000000000001</v>
      </c>
      <c r="K10" s="273">
        <v>80.3</v>
      </c>
      <c r="L10" s="258">
        <v>0.09</v>
      </c>
      <c r="M10" s="17">
        <v>0.1</v>
      </c>
      <c r="N10" s="15">
        <v>2.94</v>
      </c>
      <c r="O10" s="15">
        <v>80</v>
      </c>
      <c r="P10" s="42">
        <v>0.96</v>
      </c>
      <c r="Q10" s="258">
        <v>0.16</v>
      </c>
      <c r="R10" s="15">
        <v>0</v>
      </c>
      <c r="S10" s="33">
        <v>0</v>
      </c>
      <c r="T10" s="15">
        <v>0.02</v>
      </c>
      <c r="U10" s="15">
        <v>0.15</v>
      </c>
      <c r="V10" s="15">
        <v>0</v>
      </c>
      <c r="W10" s="15">
        <v>0</v>
      </c>
      <c r="X10" s="44">
        <v>0</v>
      </c>
    </row>
    <row r="11" spans="1:24" s="37" customFormat="1" ht="26.45" customHeight="1" x14ac:dyDescent="0.25">
      <c r="A11" s="148"/>
      <c r="B11" s="139"/>
      <c r="C11" s="106">
        <v>119</v>
      </c>
      <c r="D11" s="155" t="s">
        <v>14</v>
      </c>
      <c r="E11" s="194" t="s">
        <v>55</v>
      </c>
      <c r="F11" s="138">
        <v>30</v>
      </c>
      <c r="G11" s="1019"/>
      <c r="H11" s="258">
        <v>2.2799999999999998</v>
      </c>
      <c r="I11" s="15">
        <v>0.24</v>
      </c>
      <c r="J11" s="42">
        <v>14.76</v>
      </c>
      <c r="K11" s="273">
        <v>70.5</v>
      </c>
      <c r="L11" s="291">
        <v>0.03</v>
      </c>
      <c r="M11" s="19">
        <v>0.01</v>
      </c>
      <c r="N11" s="20">
        <v>0</v>
      </c>
      <c r="O11" s="20">
        <v>0</v>
      </c>
      <c r="P11" s="47">
        <v>0</v>
      </c>
      <c r="Q11" s="291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1E-3</v>
      </c>
      <c r="W11" s="20">
        <v>2E-3</v>
      </c>
      <c r="X11" s="47">
        <v>4.3499999999999996</v>
      </c>
    </row>
    <row r="12" spans="1:24" s="37" customFormat="1" ht="26.45" customHeight="1" x14ac:dyDescent="0.25">
      <c r="A12" s="148"/>
      <c r="B12" s="158"/>
      <c r="C12" s="132">
        <v>120</v>
      </c>
      <c r="D12" s="155" t="s">
        <v>15</v>
      </c>
      <c r="E12" s="194" t="s">
        <v>47</v>
      </c>
      <c r="F12" s="139">
        <v>25</v>
      </c>
      <c r="G12" s="511"/>
      <c r="H12" s="258">
        <v>1.65</v>
      </c>
      <c r="I12" s="15">
        <v>0.3</v>
      </c>
      <c r="J12" s="42">
        <v>10.050000000000001</v>
      </c>
      <c r="K12" s="273">
        <v>49.5</v>
      </c>
      <c r="L12" s="291">
        <v>0.04</v>
      </c>
      <c r="M12" s="20">
        <v>0.02</v>
      </c>
      <c r="N12" s="20">
        <v>0</v>
      </c>
      <c r="O12" s="20">
        <v>0</v>
      </c>
      <c r="P12" s="47">
        <v>0</v>
      </c>
      <c r="Q12" s="291">
        <v>7.25</v>
      </c>
      <c r="R12" s="20">
        <v>37.5</v>
      </c>
      <c r="S12" s="20">
        <v>11.75</v>
      </c>
      <c r="T12" s="20">
        <v>0.98</v>
      </c>
      <c r="U12" s="20">
        <v>58.75</v>
      </c>
      <c r="V12" s="20">
        <v>1E-3</v>
      </c>
      <c r="W12" s="20">
        <v>1E-3</v>
      </c>
      <c r="X12" s="47">
        <v>0</v>
      </c>
    </row>
    <row r="13" spans="1:24" s="37" customFormat="1" ht="26.45" customHeight="1" x14ac:dyDescent="0.25">
      <c r="A13" s="148"/>
      <c r="B13" s="197" t="s">
        <v>74</v>
      </c>
      <c r="C13" s="175"/>
      <c r="D13" s="168"/>
      <c r="E13" s="189" t="s">
        <v>20</v>
      </c>
      <c r="F13" s="314">
        <f>F6+F7+F9+F10+F11+F12</f>
        <v>550</v>
      </c>
      <c r="G13" s="315"/>
      <c r="H13" s="477">
        <f t="shared" ref="H13:X13" si="0">H6+H7+H9+H10+H11+H12</f>
        <v>28.62</v>
      </c>
      <c r="I13" s="478">
        <f t="shared" si="0"/>
        <v>28.4</v>
      </c>
      <c r="J13" s="479">
        <f t="shared" si="0"/>
        <v>85.320000000000007</v>
      </c>
      <c r="K13" s="502">
        <f t="shared" si="0"/>
        <v>713.69</v>
      </c>
      <c r="L13" s="477">
        <f t="shared" si="0"/>
        <v>0.48000000000000004</v>
      </c>
      <c r="M13" s="478">
        <f t="shared" si="0"/>
        <v>0.42000000000000004</v>
      </c>
      <c r="N13" s="478">
        <f t="shared" si="0"/>
        <v>20.66</v>
      </c>
      <c r="O13" s="478">
        <f t="shared" si="0"/>
        <v>160</v>
      </c>
      <c r="P13" s="479">
        <f t="shared" si="0"/>
        <v>1.27</v>
      </c>
      <c r="Q13" s="477">
        <f t="shared" si="0"/>
        <v>183.08</v>
      </c>
      <c r="R13" s="478">
        <f t="shared" si="0"/>
        <v>390.03</v>
      </c>
      <c r="S13" s="478">
        <f t="shared" si="0"/>
        <v>83.36</v>
      </c>
      <c r="T13" s="478">
        <f t="shared" si="0"/>
        <v>4.74</v>
      </c>
      <c r="U13" s="478">
        <f t="shared" si="0"/>
        <v>1315.19</v>
      </c>
      <c r="V13" s="478">
        <f t="shared" si="0"/>
        <v>1.4999999999999999E-2</v>
      </c>
      <c r="W13" s="478">
        <f t="shared" si="0"/>
        <v>7.0000000000000001E-3</v>
      </c>
      <c r="X13" s="479">
        <f t="shared" si="0"/>
        <v>4.4899999999999993</v>
      </c>
    </row>
    <row r="14" spans="1:24" s="37" customFormat="1" ht="26.45" customHeight="1" x14ac:dyDescent="0.25">
      <c r="A14" s="148"/>
      <c r="B14" s="198" t="s">
        <v>134</v>
      </c>
      <c r="C14" s="495"/>
      <c r="D14" s="496"/>
      <c r="E14" s="190" t="s">
        <v>20</v>
      </c>
      <c r="F14" s="313">
        <f>F6+F8+F9+F10+F11+F12</f>
        <v>550</v>
      </c>
      <c r="G14" s="561"/>
      <c r="H14" s="946">
        <f t="shared" ref="H14:X14" si="1">H6+H8+H9+H10+H11+H12</f>
        <v>31.93</v>
      </c>
      <c r="I14" s="944">
        <f t="shared" si="1"/>
        <v>32.25</v>
      </c>
      <c r="J14" s="947">
        <f t="shared" si="1"/>
        <v>79.930000000000007</v>
      </c>
      <c r="K14" s="648">
        <f t="shared" si="1"/>
        <v>739.82999999999993</v>
      </c>
      <c r="L14" s="946">
        <f t="shared" si="1"/>
        <v>0.42</v>
      </c>
      <c r="M14" s="944">
        <f t="shared" si="1"/>
        <v>0.46000000000000008</v>
      </c>
      <c r="N14" s="944">
        <f t="shared" si="1"/>
        <v>21.040000000000003</v>
      </c>
      <c r="O14" s="944">
        <f t="shared" si="1"/>
        <v>160</v>
      </c>
      <c r="P14" s="947">
        <f t="shared" si="1"/>
        <v>1.23</v>
      </c>
      <c r="Q14" s="946">
        <f t="shared" si="1"/>
        <v>202.69</v>
      </c>
      <c r="R14" s="944">
        <f t="shared" si="1"/>
        <v>449.77</v>
      </c>
      <c r="S14" s="944">
        <f t="shared" si="1"/>
        <v>90.350000000000009</v>
      </c>
      <c r="T14" s="944">
        <f t="shared" si="1"/>
        <v>6.01</v>
      </c>
      <c r="U14" s="944">
        <f t="shared" si="1"/>
        <v>1458.0100000000002</v>
      </c>
      <c r="V14" s="944">
        <f t="shared" si="1"/>
        <v>2.1000000000000001E-2</v>
      </c>
      <c r="W14" s="944">
        <f t="shared" si="1"/>
        <v>4.0000000000000001E-3</v>
      </c>
      <c r="X14" s="947">
        <f t="shared" si="1"/>
        <v>4.4799999999999995</v>
      </c>
    </row>
    <row r="15" spans="1:24" s="37" customFormat="1" ht="26.45" customHeight="1" x14ac:dyDescent="0.25">
      <c r="A15" s="148"/>
      <c r="B15" s="197" t="s">
        <v>74</v>
      </c>
      <c r="C15" s="540"/>
      <c r="D15" s="550"/>
      <c r="E15" s="476" t="s">
        <v>21</v>
      </c>
      <c r="F15" s="483"/>
      <c r="G15" s="611"/>
      <c r="H15" s="214"/>
      <c r="I15" s="22"/>
      <c r="J15" s="67"/>
      <c r="K15" s="1008">
        <f>K13/27.2</f>
        <v>26.238602941176474</v>
      </c>
      <c r="L15" s="214"/>
      <c r="M15" s="22"/>
      <c r="N15" s="22"/>
      <c r="O15" s="22"/>
      <c r="P15" s="67"/>
      <c r="Q15" s="214"/>
      <c r="R15" s="22"/>
      <c r="S15" s="22"/>
      <c r="T15" s="22"/>
      <c r="U15" s="22"/>
      <c r="V15" s="22"/>
      <c r="W15" s="22"/>
      <c r="X15" s="67"/>
    </row>
    <row r="16" spans="1:24" s="37" customFormat="1" ht="26.45" customHeight="1" thickBot="1" x14ac:dyDescent="0.3">
      <c r="A16" s="149"/>
      <c r="B16" s="198" t="s">
        <v>134</v>
      </c>
      <c r="C16" s="177"/>
      <c r="D16" s="184"/>
      <c r="E16" s="760" t="s">
        <v>21</v>
      </c>
      <c r="F16" s="200"/>
      <c r="G16" s="701"/>
      <c r="H16" s="328"/>
      <c r="I16" s="173"/>
      <c r="J16" s="174"/>
      <c r="K16" s="434">
        <f>K14/27.2</f>
        <v>27.199632352941176</v>
      </c>
      <c r="L16" s="328"/>
      <c r="M16" s="527"/>
      <c r="N16" s="173"/>
      <c r="O16" s="173"/>
      <c r="P16" s="174"/>
      <c r="Q16" s="328"/>
      <c r="R16" s="173"/>
      <c r="S16" s="173"/>
      <c r="T16" s="173"/>
      <c r="U16" s="173"/>
      <c r="V16" s="173"/>
      <c r="W16" s="173"/>
      <c r="X16" s="174"/>
    </row>
    <row r="17" spans="1:24" s="16" customFormat="1" ht="36.75" customHeight="1" x14ac:dyDescent="0.25">
      <c r="A17" s="150" t="s">
        <v>7</v>
      </c>
      <c r="B17" s="161"/>
      <c r="C17" s="300">
        <v>324</v>
      </c>
      <c r="D17" s="794" t="s">
        <v>19</v>
      </c>
      <c r="E17" s="790" t="s">
        <v>193</v>
      </c>
      <c r="F17" s="791">
        <v>100</v>
      </c>
      <c r="G17" s="300"/>
      <c r="H17" s="617">
        <v>1.94</v>
      </c>
      <c r="I17" s="92">
        <v>6.09</v>
      </c>
      <c r="J17" s="93">
        <v>3.8</v>
      </c>
      <c r="K17" s="435">
        <v>80.64</v>
      </c>
      <c r="L17" s="446">
        <v>0.05</v>
      </c>
      <c r="M17" s="418">
        <v>0.06</v>
      </c>
      <c r="N17" s="418">
        <v>24.09</v>
      </c>
      <c r="O17" s="418">
        <v>60</v>
      </c>
      <c r="P17" s="419">
        <v>0</v>
      </c>
      <c r="Q17" s="446">
        <v>31.15</v>
      </c>
      <c r="R17" s="418">
        <v>41.23</v>
      </c>
      <c r="S17" s="418">
        <v>18.850000000000001</v>
      </c>
      <c r="T17" s="418">
        <v>0.74</v>
      </c>
      <c r="U17" s="418">
        <v>125.96</v>
      </c>
      <c r="V17" s="418">
        <v>9.3000000000000005E-4</v>
      </c>
      <c r="W17" s="418">
        <v>2.2000000000000001E-4</v>
      </c>
      <c r="X17" s="419">
        <v>0.01</v>
      </c>
    </row>
    <row r="18" spans="1:24" s="16" customFormat="1" ht="26.45" customHeight="1" x14ac:dyDescent="0.25">
      <c r="A18" s="109"/>
      <c r="B18" s="139"/>
      <c r="C18" s="105">
        <v>328</v>
      </c>
      <c r="D18" s="135" t="s">
        <v>9</v>
      </c>
      <c r="E18" s="193" t="s">
        <v>202</v>
      </c>
      <c r="F18" s="244">
        <v>274</v>
      </c>
      <c r="G18" s="139"/>
      <c r="H18" s="267">
        <v>7.1</v>
      </c>
      <c r="I18" s="84">
        <v>5.16</v>
      </c>
      <c r="J18" s="222">
        <v>9.3000000000000007</v>
      </c>
      <c r="K18" s="411">
        <v>111.15</v>
      </c>
      <c r="L18" s="267">
        <v>0.04</v>
      </c>
      <c r="M18" s="223">
        <v>0.08</v>
      </c>
      <c r="N18" s="84">
        <v>0.33</v>
      </c>
      <c r="O18" s="84">
        <v>50</v>
      </c>
      <c r="P18" s="222">
        <v>0.26</v>
      </c>
      <c r="Q18" s="267">
        <v>14.97</v>
      </c>
      <c r="R18" s="84">
        <v>67.069999999999993</v>
      </c>
      <c r="S18" s="84">
        <v>8.7200000000000006</v>
      </c>
      <c r="T18" s="84">
        <v>0.81</v>
      </c>
      <c r="U18" s="84">
        <v>85.07</v>
      </c>
      <c r="V18" s="84">
        <v>9.8999999999999999E-4</v>
      </c>
      <c r="W18" s="84">
        <v>3.2599999999999999E-3</v>
      </c>
      <c r="X18" s="222">
        <v>0.03</v>
      </c>
    </row>
    <row r="19" spans="1:24" s="37" customFormat="1" ht="26.45" customHeight="1" x14ac:dyDescent="0.25">
      <c r="A19" s="110"/>
      <c r="B19" s="988"/>
      <c r="C19" s="175" t="s">
        <v>172</v>
      </c>
      <c r="D19" s="168" t="s">
        <v>10</v>
      </c>
      <c r="E19" s="757" t="s">
        <v>173</v>
      </c>
      <c r="F19" s="708">
        <v>210</v>
      </c>
      <c r="G19" s="197"/>
      <c r="H19" s="472">
        <v>16.97</v>
      </c>
      <c r="I19" s="473">
        <v>25.42</v>
      </c>
      <c r="J19" s="474">
        <v>31.1</v>
      </c>
      <c r="K19" s="475">
        <v>422.09</v>
      </c>
      <c r="L19" s="472">
        <v>0.17</v>
      </c>
      <c r="M19" s="823">
        <v>0.11</v>
      </c>
      <c r="N19" s="473">
        <v>0.26</v>
      </c>
      <c r="O19" s="473">
        <v>50</v>
      </c>
      <c r="P19" s="474">
        <v>0.33</v>
      </c>
      <c r="Q19" s="472">
        <v>23.55</v>
      </c>
      <c r="R19" s="473">
        <v>120.28</v>
      </c>
      <c r="S19" s="473">
        <v>16.079999999999998</v>
      </c>
      <c r="T19" s="473">
        <v>1.54</v>
      </c>
      <c r="U19" s="473">
        <v>192.11</v>
      </c>
      <c r="V19" s="473">
        <v>2E-3</v>
      </c>
      <c r="W19" s="473">
        <v>7.0000000000000001E-3</v>
      </c>
      <c r="X19" s="474">
        <v>0.02</v>
      </c>
    </row>
    <row r="20" spans="1:24" s="37" customFormat="1" ht="26.45" customHeight="1" x14ac:dyDescent="0.25">
      <c r="A20" s="110"/>
      <c r="B20" s="987"/>
      <c r="C20" s="176">
        <v>89</v>
      </c>
      <c r="D20" s="513" t="s">
        <v>10</v>
      </c>
      <c r="E20" s="537" t="s">
        <v>91</v>
      </c>
      <c r="F20" s="709">
        <v>100</v>
      </c>
      <c r="G20" s="198"/>
      <c r="H20" s="370">
        <v>19.5</v>
      </c>
      <c r="I20" s="59">
        <v>18.23</v>
      </c>
      <c r="J20" s="78">
        <v>4.55</v>
      </c>
      <c r="K20" s="369">
        <v>260.49</v>
      </c>
      <c r="L20" s="370">
        <v>0.06</v>
      </c>
      <c r="M20" s="261">
        <v>0.14000000000000001</v>
      </c>
      <c r="N20" s="59">
        <v>1.28</v>
      </c>
      <c r="O20" s="59">
        <v>0</v>
      </c>
      <c r="P20" s="78">
        <v>0</v>
      </c>
      <c r="Q20" s="370">
        <v>20.98</v>
      </c>
      <c r="R20" s="59">
        <v>191.49</v>
      </c>
      <c r="S20" s="59">
        <v>25.45</v>
      </c>
      <c r="T20" s="59">
        <v>2.85</v>
      </c>
      <c r="U20" s="59">
        <v>345.31</v>
      </c>
      <c r="V20" s="59">
        <v>8.0000000000000002E-3</v>
      </c>
      <c r="W20" s="59">
        <v>0</v>
      </c>
      <c r="X20" s="78">
        <v>0.06</v>
      </c>
    </row>
    <row r="21" spans="1:24" s="37" customFormat="1" ht="26.45" customHeight="1" x14ac:dyDescent="0.25">
      <c r="A21" s="110"/>
      <c r="B21" s="987"/>
      <c r="C21" s="631">
        <v>210</v>
      </c>
      <c r="D21" s="513" t="s">
        <v>64</v>
      </c>
      <c r="E21" s="513" t="s">
        <v>71</v>
      </c>
      <c r="F21" s="198">
        <v>180</v>
      </c>
      <c r="G21" s="198"/>
      <c r="H21" s="370">
        <v>18.98</v>
      </c>
      <c r="I21" s="59">
        <v>5.0599999999999996</v>
      </c>
      <c r="J21" s="78">
        <v>38.409999999999997</v>
      </c>
      <c r="K21" s="369">
        <v>271.43</v>
      </c>
      <c r="L21" s="370">
        <v>0.56999999999999995</v>
      </c>
      <c r="M21" s="261">
        <v>0.13</v>
      </c>
      <c r="N21" s="59">
        <v>0</v>
      </c>
      <c r="O21" s="59">
        <v>30</v>
      </c>
      <c r="P21" s="78">
        <v>0.08</v>
      </c>
      <c r="Q21" s="370">
        <v>71.430000000000007</v>
      </c>
      <c r="R21" s="59">
        <v>174.12</v>
      </c>
      <c r="S21" s="70">
        <v>67.16</v>
      </c>
      <c r="T21" s="70">
        <v>5.36</v>
      </c>
      <c r="U21" s="70">
        <v>533.03</v>
      </c>
      <c r="V21" s="70">
        <v>4.0000000000000001E-3</v>
      </c>
      <c r="W21" s="70">
        <v>0.01</v>
      </c>
      <c r="X21" s="114">
        <v>0.02</v>
      </c>
    </row>
    <row r="22" spans="1:24" s="16" customFormat="1" ht="33.75" customHeight="1" x14ac:dyDescent="0.25">
      <c r="A22" s="111"/>
      <c r="B22" s="140"/>
      <c r="C22" s="225">
        <v>216</v>
      </c>
      <c r="D22" s="194" t="s">
        <v>18</v>
      </c>
      <c r="E22" s="231" t="s">
        <v>147</v>
      </c>
      <c r="F22" s="138">
        <v>200</v>
      </c>
      <c r="G22" s="733"/>
      <c r="H22" s="258">
        <v>0.25</v>
      </c>
      <c r="I22" s="15">
        <v>0</v>
      </c>
      <c r="J22" s="42">
        <v>12.73</v>
      </c>
      <c r="K22" s="272">
        <v>51.3</v>
      </c>
      <c r="L22" s="291">
        <v>0</v>
      </c>
      <c r="M22" s="19">
        <v>0</v>
      </c>
      <c r="N22" s="20">
        <v>4.3899999999999997</v>
      </c>
      <c r="O22" s="20">
        <v>0</v>
      </c>
      <c r="P22" s="47">
        <v>0</v>
      </c>
      <c r="Q22" s="291">
        <v>0.32</v>
      </c>
      <c r="R22" s="20">
        <v>0</v>
      </c>
      <c r="S22" s="20">
        <v>0</v>
      </c>
      <c r="T22" s="20">
        <v>0.03</v>
      </c>
      <c r="U22" s="20">
        <v>0.3</v>
      </c>
      <c r="V22" s="20">
        <v>0</v>
      </c>
      <c r="W22" s="20">
        <v>0</v>
      </c>
      <c r="X22" s="47">
        <v>0</v>
      </c>
    </row>
    <row r="23" spans="1:24" s="16" customFormat="1" ht="26.45" customHeight="1" x14ac:dyDescent="0.25">
      <c r="A23" s="111"/>
      <c r="B23" s="141"/>
      <c r="C23" s="225">
        <v>119</v>
      </c>
      <c r="D23" s="278" t="s">
        <v>14</v>
      </c>
      <c r="E23" s="156" t="s">
        <v>55</v>
      </c>
      <c r="F23" s="105">
        <v>45</v>
      </c>
      <c r="G23" s="139"/>
      <c r="H23" s="291">
        <v>3.42</v>
      </c>
      <c r="I23" s="20">
        <v>0.36</v>
      </c>
      <c r="J23" s="47">
        <v>22.14</v>
      </c>
      <c r="K23" s="290">
        <v>105.75</v>
      </c>
      <c r="L23" s="258">
        <v>0.05</v>
      </c>
      <c r="M23" s="15">
        <v>0.01</v>
      </c>
      <c r="N23" s="15">
        <v>0</v>
      </c>
      <c r="O23" s="15">
        <v>0</v>
      </c>
      <c r="P23" s="42">
        <v>0</v>
      </c>
      <c r="Q23" s="258">
        <v>9</v>
      </c>
      <c r="R23" s="15">
        <v>29.25</v>
      </c>
      <c r="S23" s="15">
        <v>6.3</v>
      </c>
      <c r="T23" s="15">
        <v>0.5</v>
      </c>
      <c r="U23" s="15">
        <v>41.85</v>
      </c>
      <c r="V23" s="15">
        <v>1E-3</v>
      </c>
      <c r="W23" s="15">
        <v>3.0000000000000001E-3</v>
      </c>
      <c r="X23" s="44">
        <v>6.53</v>
      </c>
    </row>
    <row r="24" spans="1:24" s="16" customFormat="1" ht="26.45" customHeight="1" x14ac:dyDescent="0.25">
      <c r="A24" s="111"/>
      <c r="B24" s="141"/>
      <c r="C24" s="153">
        <v>120</v>
      </c>
      <c r="D24" s="155" t="s">
        <v>15</v>
      </c>
      <c r="E24" s="155" t="s">
        <v>47</v>
      </c>
      <c r="F24" s="138">
        <v>25</v>
      </c>
      <c r="G24" s="138"/>
      <c r="H24" s="258">
        <v>1.65</v>
      </c>
      <c r="I24" s="15">
        <v>0.3</v>
      </c>
      <c r="J24" s="42">
        <v>10.050000000000001</v>
      </c>
      <c r="K24" s="273">
        <v>49.5</v>
      </c>
      <c r="L24" s="291">
        <v>0.04</v>
      </c>
      <c r="M24" s="20">
        <v>0.02</v>
      </c>
      <c r="N24" s="20">
        <v>0</v>
      </c>
      <c r="O24" s="20">
        <v>0</v>
      </c>
      <c r="P24" s="47">
        <v>0</v>
      </c>
      <c r="Q24" s="291">
        <v>7.25</v>
      </c>
      <c r="R24" s="20">
        <v>37.5</v>
      </c>
      <c r="S24" s="20">
        <v>11.75</v>
      </c>
      <c r="T24" s="20">
        <v>0.98</v>
      </c>
      <c r="U24" s="20">
        <v>58.75</v>
      </c>
      <c r="V24" s="20">
        <v>1E-3</v>
      </c>
      <c r="W24" s="20">
        <v>1E-3</v>
      </c>
      <c r="X24" s="47">
        <v>0</v>
      </c>
    </row>
    <row r="25" spans="1:24" s="37" customFormat="1" ht="26.45" customHeight="1" x14ac:dyDescent="0.25">
      <c r="A25" s="110"/>
      <c r="B25" s="197" t="s">
        <v>74</v>
      </c>
      <c r="C25" s="540"/>
      <c r="D25" s="774"/>
      <c r="E25" s="189" t="s">
        <v>20</v>
      </c>
      <c r="F25" s="483">
        <f>F17+F18+F19+F22+F23+F24</f>
        <v>854</v>
      </c>
      <c r="G25" s="483"/>
      <c r="H25" s="477">
        <f t="shared" ref="H25:X25" si="2">H17+H18+H19+H22+H23+H24</f>
        <v>31.33</v>
      </c>
      <c r="I25" s="478">
        <f t="shared" si="2"/>
        <v>37.33</v>
      </c>
      <c r="J25" s="479">
        <f t="shared" si="2"/>
        <v>89.12</v>
      </c>
      <c r="K25" s="502">
        <f t="shared" si="2"/>
        <v>820.43</v>
      </c>
      <c r="L25" s="477">
        <f t="shared" si="2"/>
        <v>0.35</v>
      </c>
      <c r="M25" s="478">
        <f t="shared" si="2"/>
        <v>0.28000000000000003</v>
      </c>
      <c r="N25" s="478">
        <f t="shared" si="2"/>
        <v>29.07</v>
      </c>
      <c r="O25" s="478">
        <f t="shared" si="2"/>
        <v>160</v>
      </c>
      <c r="P25" s="479">
        <f t="shared" si="2"/>
        <v>0.59000000000000008</v>
      </c>
      <c r="Q25" s="477">
        <f t="shared" si="2"/>
        <v>86.24</v>
      </c>
      <c r="R25" s="478">
        <f t="shared" si="2"/>
        <v>295.33</v>
      </c>
      <c r="S25" s="478">
        <f t="shared" si="2"/>
        <v>61.699999999999996</v>
      </c>
      <c r="T25" s="478">
        <f t="shared" si="2"/>
        <v>4.5999999999999996</v>
      </c>
      <c r="U25" s="478">
        <f t="shared" si="2"/>
        <v>504.04</v>
      </c>
      <c r="V25" s="478">
        <f t="shared" si="2"/>
        <v>5.9199999999999999E-3</v>
      </c>
      <c r="W25" s="478">
        <f t="shared" si="2"/>
        <v>1.448E-2</v>
      </c>
      <c r="X25" s="479">
        <f t="shared" si="2"/>
        <v>6.59</v>
      </c>
    </row>
    <row r="26" spans="1:24" s="37" customFormat="1" ht="26.45" customHeight="1" x14ac:dyDescent="0.25">
      <c r="A26" s="110"/>
      <c r="B26" s="198" t="s">
        <v>134</v>
      </c>
      <c r="C26" s="495"/>
      <c r="D26" s="496"/>
      <c r="E26" s="190" t="s">
        <v>20</v>
      </c>
      <c r="F26" s="313">
        <f>F17+F18+F20+F21+F22+F23+F24</f>
        <v>924</v>
      </c>
      <c r="G26" s="313"/>
      <c r="H26" s="946">
        <f t="shared" ref="H26:X26" si="3">H17+H18+H20+H21+H22+H23+H24</f>
        <v>52.839999999999996</v>
      </c>
      <c r="I26" s="944">
        <f t="shared" si="3"/>
        <v>35.199999999999996</v>
      </c>
      <c r="J26" s="947">
        <f t="shared" si="3"/>
        <v>100.98</v>
      </c>
      <c r="K26" s="648">
        <f t="shared" si="3"/>
        <v>930.26</v>
      </c>
      <c r="L26" s="946">
        <f t="shared" si="3"/>
        <v>0.81</v>
      </c>
      <c r="M26" s="944">
        <f t="shared" si="3"/>
        <v>0.44000000000000006</v>
      </c>
      <c r="N26" s="944">
        <f t="shared" si="3"/>
        <v>30.09</v>
      </c>
      <c r="O26" s="944">
        <f t="shared" si="3"/>
        <v>140</v>
      </c>
      <c r="P26" s="947">
        <f t="shared" si="3"/>
        <v>0.34</v>
      </c>
      <c r="Q26" s="946">
        <f t="shared" si="3"/>
        <v>155.1</v>
      </c>
      <c r="R26" s="944">
        <f t="shared" si="3"/>
        <v>540.66</v>
      </c>
      <c r="S26" s="944">
        <f t="shared" si="3"/>
        <v>138.22999999999999</v>
      </c>
      <c r="T26" s="944">
        <f t="shared" si="3"/>
        <v>11.270000000000001</v>
      </c>
      <c r="U26" s="944">
        <f t="shared" si="3"/>
        <v>1190.2699999999998</v>
      </c>
      <c r="V26" s="944">
        <f t="shared" si="3"/>
        <v>1.592E-2</v>
      </c>
      <c r="W26" s="944">
        <f t="shared" si="3"/>
        <v>1.7480000000000002E-2</v>
      </c>
      <c r="X26" s="947">
        <f t="shared" si="3"/>
        <v>6.65</v>
      </c>
    </row>
    <row r="27" spans="1:24" s="37" customFormat="1" ht="26.45" customHeight="1" x14ac:dyDescent="0.25">
      <c r="A27" s="110"/>
      <c r="B27" s="197" t="s">
        <v>74</v>
      </c>
      <c r="C27" s="540"/>
      <c r="D27" s="550"/>
      <c r="E27" s="476" t="s">
        <v>21</v>
      </c>
      <c r="F27" s="483"/>
      <c r="G27" s="255"/>
      <c r="H27" s="214"/>
      <c r="I27" s="22"/>
      <c r="J27" s="67"/>
      <c r="K27" s="492">
        <f>K25/27.2</f>
        <v>30.162867647058821</v>
      </c>
      <c r="L27" s="214"/>
      <c r="M27" s="22"/>
      <c r="N27" s="22"/>
      <c r="O27" s="22"/>
      <c r="P27" s="67"/>
      <c r="Q27" s="214"/>
      <c r="R27" s="22"/>
      <c r="S27" s="22"/>
      <c r="T27" s="22"/>
      <c r="U27" s="22"/>
      <c r="V27" s="22"/>
      <c r="W27" s="22"/>
      <c r="X27" s="67"/>
    </row>
    <row r="28" spans="1:24" s="37" customFormat="1" ht="26.45" customHeight="1" thickBot="1" x14ac:dyDescent="0.3">
      <c r="A28" s="151"/>
      <c r="B28" s="198" t="s">
        <v>134</v>
      </c>
      <c r="C28" s="983"/>
      <c r="D28" s="984"/>
      <c r="E28" s="985" t="s">
        <v>21</v>
      </c>
      <c r="F28" s="986"/>
      <c r="G28" s="986"/>
      <c r="H28" s="328"/>
      <c r="I28" s="173"/>
      <c r="J28" s="174"/>
      <c r="K28" s="434">
        <f>K26/27.2</f>
        <v>34.200735294117649</v>
      </c>
      <c r="L28" s="328"/>
      <c r="M28" s="527"/>
      <c r="N28" s="173"/>
      <c r="O28" s="173"/>
      <c r="P28" s="174"/>
      <c r="Q28" s="328"/>
      <c r="R28" s="173"/>
      <c r="S28" s="173"/>
      <c r="T28" s="173"/>
      <c r="U28" s="173"/>
      <c r="V28" s="173"/>
      <c r="W28" s="173"/>
      <c r="X28" s="174"/>
    </row>
    <row r="29" spans="1:24" x14ac:dyDescent="0.25">
      <c r="A29" s="2"/>
      <c r="B29" s="4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x14ac:dyDescent="0.25">
      <c r="A31" s="604" t="s">
        <v>66</v>
      </c>
      <c r="B31" s="117"/>
      <c r="C31" s="605"/>
      <c r="D31" s="53"/>
      <c r="E31" s="604" t="s">
        <v>66</v>
      </c>
      <c r="F31" s="117"/>
      <c r="G31" s="605"/>
      <c r="H31" s="606"/>
      <c r="I31" s="11"/>
      <c r="J31" s="11"/>
    </row>
    <row r="32" spans="1:24" x14ac:dyDescent="0.25">
      <c r="A32" s="607" t="s">
        <v>67</v>
      </c>
      <c r="B32" s="118"/>
      <c r="C32" s="608"/>
      <c r="D32" s="62"/>
      <c r="E32" s="607" t="s">
        <v>67</v>
      </c>
      <c r="F32" s="118"/>
      <c r="G32" s="608"/>
      <c r="H32" s="608"/>
    </row>
    <row r="33" spans="4:10" ht="18.75" x14ac:dyDescent="0.25">
      <c r="D33" s="11"/>
      <c r="E33" s="25"/>
      <c r="F33" s="26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33"/>
  <sheetViews>
    <sheetView zoomScale="80" zoomScaleNormal="80" workbookViewId="0">
      <selection activeCell="AB18" sqref="AB18"/>
    </sheetView>
  </sheetViews>
  <sheetFormatPr defaultRowHeight="15" x14ac:dyDescent="0.25"/>
  <cols>
    <col min="1" max="1" width="19.7109375" customWidth="1"/>
    <col min="2" max="2" width="9.28515625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23">
        <v>21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669"/>
      <c r="B4" s="669"/>
      <c r="C4" s="653" t="s">
        <v>39</v>
      </c>
      <c r="D4" s="268"/>
      <c r="E4" s="670"/>
      <c r="F4" s="650"/>
      <c r="G4" s="653"/>
      <c r="H4" s="853" t="s">
        <v>22</v>
      </c>
      <c r="I4" s="854"/>
      <c r="J4" s="855"/>
      <c r="K4" s="671" t="s">
        <v>23</v>
      </c>
      <c r="L4" s="1051" t="s">
        <v>24</v>
      </c>
      <c r="M4" s="1052"/>
      <c r="N4" s="1063"/>
      <c r="O4" s="1063"/>
      <c r="P4" s="1064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28.5" customHeight="1" thickBot="1" x14ac:dyDescent="0.3">
      <c r="A5" s="672" t="s">
        <v>0</v>
      </c>
      <c r="B5" s="859"/>
      <c r="C5" s="108" t="s">
        <v>40</v>
      </c>
      <c r="D5" s="673" t="s">
        <v>41</v>
      </c>
      <c r="E5" s="108" t="s">
        <v>38</v>
      </c>
      <c r="F5" s="130" t="s">
        <v>26</v>
      </c>
      <c r="G5" s="108" t="s">
        <v>37</v>
      </c>
      <c r="H5" s="632" t="s">
        <v>27</v>
      </c>
      <c r="I5" s="522" t="s">
        <v>28</v>
      </c>
      <c r="J5" s="761" t="s">
        <v>29</v>
      </c>
      <c r="K5" s="674" t="s">
        <v>30</v>
      </c>
      <c r="L5" s="529" t="s">
        <v>31</v>
      </c>
      <c r="M5" s="130" t="s">
        <v>119</v>
      </c>
      <c r="N5" s="522" t="s">
        <v>32</v>
      </c>
      <c r="O5" s="892" t="s">
        <v>120</v>
      </c>
      <c r="P5" s="522" t="s">
        <v>121</v>
      </c>
      <c r="Q5" s="103" t="s">
        <v>33</v>
      </c>
      <c r="R5" s="522" t="s">
        <v>34</v>
      </c>
      <c r="S5" s="103" t="s">
        <v>35</v>
      </c>
      <c r="T5" s="522" t="s">
        <v>36</v>
      </c>
      <c r="U5" s="103" t="s">
        <v>122</v>
      </c>
      <c r="V5" s="522" t="s">
        <v>123</v>
      </c>
      <c r="W5" s="103" t="s">
        <v>124</v>
      </c>
      <c r="X5" s="522" t="s">
        <v>125</v>
      </c>
    </row>
    <row r="6" spans="1:24" s="16" customFormat="1" ht="37.5" customHeight="1" x14ac:dyDescent="0.25">
      <c r="A6" s="675" t="s">
        <v>6</v>
      </c>
      <c r="B6" s="676"/>
      <c r="C6" s="547" t="s">
        <v>108</v>
      </c>
      <c r="D6" s="676" t="s">
        <v>19</v>
      </c>
      <c r="E6" s="392" t="s">
        <v>44</v>
      </c>
      <c r="F6" s="506">
        <v>17</v>
      </c>
      <c r="G6" s="455"/>
      <c r="H6" s="281">
        <v>2.48</v>
      </c>
      <c r="I6" s="40">
        <v>3.96</v>
      </c>
      <c r="J6" s="41">
        <v>0.68</v>
      </c>
      <c r="K6" s="339">
        <v>48.11</v>
      </c>
      <c r="L6" s="281">
        <v>0.01</v>
      </c>
      <c r="M6" s="39">
        <v>0.06</v>
      </c>
      <c r="N6" s="40">
        <v>0.12</v>
      </c>
      <c r="O6" s="40">
        <v>30</v>
      </c>
      <c r="P6" s="43">
        <v>0.11</v>
      </c>
      <c r="Q6" s="281">
        <v>107.1</v>
      </c>
      <c r="R6" s="40">
        <v>119</v>
      </c>
      <c r="S6" s="40">
        <v>5.0999999999999996</v>
      </c>
      <c r="T6" s="40">
        <v>0.15</v>
      </c>
      <c r="U6" s="40">
        <v>32.64</v>
      </c>
      <c r="V6" s="40">
        <v>0</v>
      </c>
      <c r="W6" s="40">
        <v>2E-3</v>
      </c>
      <c r="X6" s="41">
        <v>0.01</v>
      </c>
    </row>
    <row r="7" spans="1:24" s="16" customFormat="1" ht="37.5" customHeight="1" x14ac:dyDescent="0.25">
      <c r="A7" s="677"/>
      <c r="B7" s="155"/>
      <c r="C7" s="549">
        <v>25</v>
      </c>
      <c r="D7" s="287" t="s">
        <v>19</v>
      </c>
      <c r="E7" s="541" t="s">
        <v>50</v>
      </c>
      <c r="F7" s="762">
        <v>150</v>
      </c>
      <c r="G7" s="232"/>
      <c r="H7" s="48">
        <v>0.6</v>
      </c>
      <c r="I7" s="38">
        <v>0.45</v>
      </c>
      <c r="J7" s="49">
        <v>15.45</v>
      </c>
      <c r="K7" s="763">
        <v>70.5</v>
      </c>
      <c r="L7" s="274">
        <v>0.03</v>
      </c>
      <c r="M7" s="38">
        <v>0.05</v>
      </c>
      <c r="N7" s="38">
        <v>7.5</v>
      </c>
      <c r="O7" s="38">
        <v>0</v>
      </c>
      <c r="P7" s="49">
        <v>0</v>
      </c>
      <c r="Q7" s="274">
        <v>28.5</v>
      </c>
      <c r="R7" s="38">
        <v>24</v>
      </c>
      <c r="S7" s="38">
        <v>18</v>
      </c>
      <c r="T7" s="38">
        <v>0</v>
      </c>
      <c r="U7" s="38">
        <v>232.5</v>
      </c>
      <c r="V7" s="38">
        <v>1E-3</v>
      </c>
      <c r="W7" s="38">
        <v>0</v>
      </c>
      <c r="X7" s="530">
        <v>0.01</v>
      </c>
    </row>
    <row r="8" spans="1:24" s="16" customFormat="1" ht="37.5" customHeight="1" x14ac:dyDescent="0.25">
      <c r="A8" s="677"/>
      <c r="B8" s="155"/>
      <c r="C8" s="152">
        <v>319</v>
      </c>
      <c r="D8" s="155" t="s">
        <v>4</v>
      </c>
      <c r="E8" s="393" t="s">
        <v>195</v>
      </c>
      <c r="F8" s="210">
        <v>200</v>
      </c>
      <c r="G8" s="180"/>
      <c r="H8" s="258">
        <v>28.66</v>
      </c>
      <c r="I8" s="15">
        <v>18.149999999999999</v>
      </c>
      <c r="J8" s="42">
        <v>41.4</v>
      </c>
      <c r="K8" s="272">
        <v>444.15</v>
      </c>
      <c r="L8" s="258">
        <v>7.0000000000000007E-2</v>
      </c>
      <c r="M8" s="17">
        <v>0.34</v>
      </c>
      <c r="N8" s="15">
        <v>0.69</v>
      </c>
      <c r="O8" s="15">
        <v>90</v>
      </c>
      <c r="P8" s="18">
        <v>0.44</v>
      </c>
      <c r="Q8" s="258">
        <v>215.96</v>
      </c>
      <c r="R8" s="15">
        <v>294.95999999999998</v>
      </c>
      <c r="S8" s="15">
        <v>33.799999999999997</v>
      </c>
      <c r="T8" s="15">
        <v>1.07</v>
      </c>
      <c r="U8" s="15">
        <v>171.3</v>
      </c>
      <c r="V8" s="15">
        <v>1.197E-2</v>
      </c>
      <c r="W8" s="15">
        <v>3.6600000000000001E-2</v>
      </c>
      <c r="X8" s="42">
        <v>0.04</v>
      </c>
    </row>
    <row r="9" spans="1:24" s="16" customFormat="1" ht="37.5" customHeight="1" x14ac:dyDescent="0.25">
      <c r="A9" s="677"/>
      <c r="B9" s="155"/>
      <c r="C9" s="152">
        <v>113</v>
      </c>
      <c r="D9" s="155" t="s">
        <v>5</v>
      </c>
      <c r="E9" s="194" t="s">
        <v>11</v>
      </c>
      <c r="F9" s="138">
        <v>200</v>
      </c>
      <c r="G9" s="271"/>
      <c r="H9" s="258">
        <v>0.04</v>
      </c>
      <c r="I9" s="15">
        <v>0</v>
      </c>
      <c r="J9" s="42">
        <v>7.4</v>
      </c>
      <c r="K9" s="273">
        <v>30.26</v>
      </c>
      <c r="L9" s="258">
        <v>0</v>
      </c>
      <c r="M9" s="17">
        <v>0</v>
      </c>
      <c r="N9" s="15">
        <v>0.8</v>
      </c>
      <c r="O9" s="15">
        <v>0</v>
      </c>
      <c r="P9" s="42">
        <v>0</v>
      </c>
      <c r="Q9" s="258">
        <v>2.02</v>
      </c>
      <c r="R9" s="15">
        <v>0.99</v>
      </c>
      <c r="S9" s="15">
        <v>0.55000000000000004</v>
      </c>
      <c r="T9" s="15">
        <v>0.05</v>
      </c>
      <c r="U9" s="15">
        <v>7.05</v>
      </c>
      <c r="V9" s="15">
        <v>0</v>
      </c>
      <c r="W9" s="15">
        <v>0</v>
      </c>
      <c r="X9" s="42">
        <v>0</v>
      </c>
    </row>
    <row r="10" spans="1:24" s="16" customFormat="1" ht="37.5" customHeight="1" x14ac:dyDescent="0.25">
      <c r="A10" s="677"/>
      <c r="B10" s="155"/>
      <c r="C10" s="576">
        <v>121</v>
      </c>
      <c r="D10" s="155" t="s">
        <v>14</v>
      </c>
      <c r="E10" s="231" t="s">
        <v>51</v>
      </c>
      <c r="F10" s="210">
        <v>20</v>
      </c>
      <c r="G10" s="180"/>
      <c r="H10" s="258">
        <v>1.5</v>
      </c>
      <c r="I10" s="15">
        <v>0.57999999999999996</v>
      </c>
      <c r="J10" s="42">
        <v>9.9600000000000009</v>
      </c>
      <c r="K10" s="272">
        <v>52.4</v>
      </c>
      <c r="L10" s="258">
        <v>0.02</v>
      </c>
      <c r="M10" s="17">
        <v>0.01</v>
      </c>
      <c r="N10" s="15">
        <v>0</v>
      </c>
      <c r="O10" s="15">
        <v>0</v>
      </c>
      <c r="P10" s="18">
        <v>0</v>
      </c>
      <c r="Q10" s="258">
        <v>3.8</v>
      </c>
      <c r="R10" s="15">
        <v>13</v>
      </c>
      <c r="S10" s="15">
        <v>2.6</v>
      </c>
      <c r="T10" s="15">
        <v>0.24</v>
      </c>
      <c r="U10" s="15">
        <v>18.399999999999999</v>
      </c>
      <c r="V10" s="15">
        <v>0</v>
      </c>
      <c r="W10" s="15">
        <v>0</v>
      </c>
      <c r="X10" s="42">
        <v>0</v>
      </c>
    </row>
    <row r="11" spans="1:24" s="16" customFormat="1" ht="37.5" customHeight="1" x14ac:dyDescent="0.25">
      <c r="A11" s="677"/>
      <c r="B11" s="155"/>
      <c r="C11" s="152"/>
      <c r="D11" s="155"/>
      <c r="E11" s="325" t="s">
        <v>20</v>
      </c>
      <c r="F11" s="409">
        <f>SUM(F6:F10)</f>
        <v>587</v>
      </c>
      <c r="G11" s="180"/>
      <c r="H11" s="258">
        <f t="shared" ref="H11:X11" si="0">SUM(H6:H10)</f>
        <v>33.28</v>
      </c>
      <c r="I11" s="15">
        <f t="shared" si="0"/>
        <v>23.139999999999997</v>
      </c>
      <c r="J11" s="42">
        <f t="shared" si="0"/>
        <v>74.890000000000015</v>
      </c>
      <c r="K11" s="390">
        <f t="shared" si="0"/>
        <v>645.41999999999996</v>
      </c>
      <c r="L11" s="258">
        <f t="shared" si="0"/>
        <v>0.13</v>
      </c>
      <c r="M11" s="15">
        <f t="shared" si="0"/>
        <v>0.46</v>
      </c>
      <c r="N11" s="15">
        <f t="shared" si="0"/>
        <v>9.1100000000000012</v>
      </c>
      <c r="O11" s="15">
        <f t="shared" si="0"/>
        <v>120</v>
      </c>
      <c r="P11" s="42">
        <f t="shared" si="0"/>
        <v>0.55000000000000004</v>
      </c>
      <c r="Q11" s="17">
        <f t="shared" si="0"/>
        <v>357.38</v>
      </c>
      <c r="R11" s="15">
        <f t="shared" si="0"/>
        <v>451.95</v>
      </c>
      <c r="S11" s="15">
        <f t="shared" si="0"/>
        <v>60.05</v>
      </c>
      <c r="T11" s="15">
        <f t="shared" si="0"/>
        <v>1.51</v>
      </c>
      <c r="U11" s="15">
        <f t="shared" si="0"/>
        <v>461.89</v>
      </c>
      <c r="V11" s="15">
        <f t="shared" si="0"/>
        <v>1.2969999999999999E-2</v>
      </c>
      <c r="W11" s="15">
        <f t="shared" si="0"/>
        <v>3.8600000000000002E-2</v>
      </c>
      <c r="X11" s="42">
        <f t="shared" si="0"/>
        <v>0.06</v>
      </c>
    </row>
    <row r="12" spans="1:24" s="16" customFormat="1" ht="37.5" customHeight="1" thickBot="1" x14ac:dyDescent="0.3">
      <c r="A12" s="679"/>
      <c r="B12" s="861"/>
      <c r="C12" s="858"/>
      <c r="D12" s="680"/>
      <c r="E12" s="376" t="s">
        <v>21</v>
      </c>
      <c r="F12" s="507"/>
      <c r="G12" s="681"/>
      <c r="H12" s="381"/>
      <c r="I12" s="75"/>
      <c r="J12" s="76"/>
      <c r="K12" s="379">
        <f>K11/27.2</f>
        <v>23.728676470588233</v>
      </c>
      <c r="L12" s="378"/>
      <c r="M12" s="75"/>
      <c r="N12" s="75"/>
      <c r="O12" s="75"/>
      <c r="P12" s="76"/>
      <c r="Q12" s="378"/>
      <c r="R12" s="75"/>
      <c r="S12" s="75"/>
      <c r="T12" s="75"/>
      <c r="U12" s="75"/>
      <c r="V12" s="75"/>
      <c r="W12" s="75"/>
      <c r="X12" s="76"/>
    </row>
    <row r="13" spans="1:24" s="16" customFormat="1" ht="37.5" customHeight="1" x14ac:dyDescent="0.25">
      <c r="A13" s="675" t="s">
        <v>7</v>
      </c>
      <c r="B13" s="676"/>
      <c r="C13" s="429">
        <v>24</v>
      </c>
      <c r="D13" s="678" t="s">
        <v>19</v>
      </c>
      <c r="E13" s="682" t="s">
        <v>113</v>
      </c>
      <c r="F13" s="143">
        <v>150</v>
      </c>
      <c r="G13" s="334"/>
      <c r="H13" s="281">
        <v>0.6</v>
      </c>
      <c r="I13" s="40">
        <v>0.6</v>
      </c>
      <c r="J13" s="41">
        <v>14.7</v>
      </c>
      <c r="K13" s="339">
        <v>70.5</v>
      </c>
      <c r="L13" s="274">
        <v>0.05</v>
      </c>
      <c r="M13" s="48">
        <v>0.03</v>
      </c>
      <c r="N13" s="38">
        <v>15</v>
      </c>
      <c r="O13" s="38">
        <v>0</v>
      </c>
      <c r="P13" s="49">
        <v>0</v>
      </c>
      <c r="Q13" s="281">
        <v>24</v>
      </c>
      <c r="R13" s="40">
        <v>16.5</v>
      </c>
      <c r="S13" s="40">
        <v>13.5</v>
      </c>
      <c r="T13" s="40">
        <v>3.3</v>
      </c>
      <c r="U13" s="40">
        <v>417</v>
      </c>
      <c r="V13" s="40">
        <v>3.0000000000000001E-3</v>
      </c>
      <c r="W13" s="40">
        <v>0</v>
      </c>
      <c r="X13" s="41">
        <v>0.01</v>
      </c>
    </row>
    <row r="14" spans="1:24" s="16" customFormat="1" ht="37.5" customHeight="1" x14ac:dyDescent="0.25">
      <c r="A14" s="677"/>
      <c r="B14" s="155"/>
      <c r="C14" s="153">
        <v>237</v>
      </c>
      <c r="D14" s="194" t="s">
        <v>9</v>
      </c>
      <c r="E14" s="508" t="s">
        <v>118</v>
      </c>
      <c r="F14" s="199">
        <v>250</v>
      </c>
      <c r="G14" s="548"/>
      <c r="H14" s="258">
        <v>2.12</v>
      </c>
      <c r="I14" s="15">
        <v>3.47</v>
      </c>
      <c r="J14" s="42">
        <v>8.9700000000000006</v>
      </c>
      <c r="K14" s="272">
        <v>76.8</v>
      </c>
      <c r="L14" s="258">
        <v>0.05</v>
      </c>
      <c r="M14" s="17">
        <v>0.05</v>
      </c>
      <c r="N14" s="15">
        <v>12.61</v>
      </c>
      <c r="O14" s="15">
        <v>130</v>
      </c>
      <c r="P14" s="42">
        <v>0.03</v>
      </c>
      <c r="Q14" s="258">
        <v>43.3</v>
      </c>
      <c r="R14" s="15">
        <v>48.09</v>
      </c>
      <c r="S14" s="15">
        <v>20.54</v>
      </c>
      <c r="T14" s="15">
        <v>0.77</v>
      </c>
      <c r="U14" s="15">
        <v>336.1</v>
      </c>
      <c r="V14" s="15">
        <v>5.0000000000000001E-3</v>
      </c>
      <c r="W14" s="15">
        <v>0</v>
      </c>
      <c r="X14" s="42">
        <v>0.02</v>
      </c>
    </row>
    <row r="15" spans="1:24" s="16" customFormat="1" ht="37.5" customHeight="1" x14ac:dyDescent="0.25">
      <c r="A15" s="683"/>
      <c r="B15" s="135"/>
      <c r="C15" s="153">
        <v>329</v>
      </c>
      <c r="D15" s="155" t="s">
        <v>10</v>
      </c>
      <c r="E15" s="302" t="s">
        <v>194</v>
      </c>
      <c r="F15" s="244">
        <v>100</v>
      </c>
      <c r="G15" s="458"/>
      <c r="H15" s="291">
        <v>14.3</v>
      </c>
      <c r="I15" s="20">
        <v>12.89</v>
      </c>
      <c r="J15" s="47">
        <v>6.65</v>
      </c>
      <c r="K15" s="290">
        <v>200.23</v>
      </c>
      <c r="L15" s="291">
        <v>7.0000000000000007E-2</v>
      </c>
      <c r="M15" s="19">
        <v>0.1</v>
      </c>
      <c r="N15" s="20">
        <v>1.34</v>
      </c>
      <c r="O15" s="20">
        <v>40</v>
      </c>
      <c r="P15" s="47">
        <v>0.03</v>
      </c>
      <c r="Q15" s="291">
        <v>16</v>
      </c>
      <c r="R15" s="20">
        <v>127.83</v>
      </c>
      <c r="S15" s="20">
        <v>19.73</v>
      </c>
      <c r="T15" s="20">
        <v>1.1200000000000001</v>
      </c>
      <c r="U15" s="20">
        <v>191.13</v>
      </c>
      <c r="V15" s="20">
        <v>3.0000000000000001E-3</v>
      </c>
      <c r="W15" s="20">
        <v>2E-3</v>
      </c>
      <c r="X15" s="47">
        <v>0.09</v>
      </c>
    </row>
    <row r="16" spans="1:24" s="16" customFormat="1" ht="37.5" customHeight="1" x14ac:dyDescent="0.25">
      <c r="A16" s="683"/>
      <c r="B16" s="703"/>
      <c r="C16" s="153">
        <v>50</v>
      </c>
      <c r="D16" s="219" t="s">
        <v>64</v>
      </c>
      <c r="E16" s="458" t="s">
        <v>96</v>
      </c>
      <c r="F16" s="244">
        <v>180</v>
      </c>
      <c r="G16" s="458"/>
      <c r="H16" s="573">
        <v>3.94</v>
      </c>
      <c r="I16" s="239">
        <v>9.3699999999999992</v>
      </c>
      <c r="J16" s="574">
        <v>25.88</v>
      </c>
      <c r="K16" s="528">
        <v>204.26</v>
      </c>
      <c r="L16" s="80">
        <v>0.15</v>
      </c>
      <c r="M16" s="80">
        <v>0.14000000000000001</v>
      </c>
      <c r="N16" s="13">
        <v>13.39</v>
      </c>
      <c r="O16" s="13">
        <v>60</v>
      </c>
      <c r="P16" s="44">
        <v>0.18</v>
      </c>
      <c r="Q16" s="259">
        <v>47.81</v>
      </c>
      <c r="R16" s="13">
        <v>108.62</v>
      </c>
      <c r="S16" s="13">
        <v>36.590000000000003</v>
      </c>
      <c r="T16" s="13">
        <v>1.35</v>
      </c>
      <c r="U16" s="13">
        <v>816.43</v>
      </c>
      <c r="V16" s="13">
        <v>8.9999999999999993E-3</v>
      </c>
      <c r="W16" s="13">
        <v>1E-3</v>
      </c>
      <c r="X16" s="44">
        <v>0.05</v>
      </c>
    </row>
    <row r="17" spans="1:25" s="16" customFormat="1" ht="37.5" customHeight="1" x14ac:dyDescent="0.25">
      <c r="A17" s="683"/>
      <c r="B17" s="703"/>
      <c r="C17" s="153">
        <v>107</v>
      </c>
      <c r="D17" s="224" t="s">
        <v>18</v>
      </c>
      <c r="E17" s="509" t="s">
        <v>105</v>
      </c>
      <c r="F17" s="244">
        <v>200</v>
      </c>
      <c r="G17" s="458"/>
      <c r="H17" s="291">
        <v>0.6</v>
      </c>
      <c r="I17" s="20">
        <v>0</v>
      </c>
      <c r="J17" s="47">
        <v>33</v>
      </c>
      <c r="K17" s="290">
        <v>136</v>
      </c>
      <c r="L17" s="291">
        <v>0.04</v>
      </c>
      <c r="M17" s="19">
        <v>0.08</v>
      </c>
      <c r="N17" s="20">
        <v>12</v>
      </c>
      <c r="O17" s="20">
        <v>20</v>
      </c>
      <c r="P17" s="47">
        <v>0</v>
      </c>
      <c r="Q17" s="291">
        <v>10</v>
      </c>
      <c r="R17" s="20">
        <v>30</v>
      </c>
      <c r="S17" s="20">
        <v>24</v>
      </c>
      <c r="T17" s="20">
        <v>0.4</v>
      </c>
      <c r="U17" s="20">
        <v>304</v>
      </c>
      <c r="V17" s="20">
        <v>0</v>
      </c>
      <c r="W17" s="20">
        <v>0</v>
      </c>
      <c r="X17" s="47">
        <v>0</v>
      </c>
    </row>
    <row r="18" spans="1:25" s="16" customFormat="1" ht="37.5" customHeight="1" x14ac:dyDescent="0.25">
      <c r="A18" s="683"/>
      <c r="B18" s="703"/>
      <c r="C18" s="514">
        <v>119</v>
      </c>
      <c r="D18" s="224" t="s">
        <v>14</v>
      </c>
      <c r="E18" s="458" t="s">
        <v>55</v>
      </c>
      <c r="F18" s="138">
        <v>45</v>
      </c>
      <c r="G18" s="138"/>
      <c r="H18" s="17">
        <v>3.42</v>
      </c>
      <c r="I18" s="15">
        <v>0.36</v>
      </c>
      <c r="J18" s="18">
        <v>22.14</v>
      </c>
      <c r="K18" s="203">
        <v>105.75</v>
      </c>
      <c r="L18" s="17">
        <v>0.05</v>
      </c>
      <c r="M18" s="17">
        <v>0.01</v>
      </c>
      <c r="N18" s="15">
        <v>0</v>
      </c>
      <c r="O18" s="15">
        <v>0</v>
      </c>
      <c r="P18" s="18">
        <v>0</v>
      </c>
      <c r="Q18" s="258">
        <v>9</v>
      </c>
      <c r="R18" s="15">
        <v>29.25</v>
      </c>
      <c r="S18" s="15">
        <v>6.3</v>
      </c>
      <c r="T18" s="15">
        <v>0.5</v>
      </c>
      <c r="U18" s="15">
        <v>41.85</v>
      </c>
      <c r="V18" s="15">
        <v>1E-3</v>
      </c>
      <c r="W18" s="15">
        <v>3.0000000000000001E-3</v>
      </c>
      <c r="X18" s="44">
        <v>6.53</v>
      </c>
    </row>
    <row r="19" spans="1:25" s="16" customFormat="1" ht="37.5" customHeight="1" x14ac:dyDescent="0.25">
      <c r="A19" s="683"/>
      <c r="B19" s="703"/>
      <c r="C19" s="153">
        <v>120</v>
      </c>
      <c r="D19" s="224" t="s">
        <v>15</v>
      </c>
      <c r="E19" s="458" t="s">
        <v>47</v>
      </c>
      <c r="F19" s="138">
        <v>30</v>
      </c>
      <c r="G19" s="138"/>
      <c r="H19" s="17">
        <v>1.98</v>
      </c>
      <c r="I19" s="15">
        <v>0.36</v>
      </c>
      <c r="J19" s="18">
        <v>12.06</v>
      </c>
      <c r="K19" s="203">
        <v>59.4</v>
      </c>
      <c r="L19" s="17">
        <v>0.05</v>
      </c>
      <c r="M19" s="17">
        <v>0.02</v>
      </c>
      <c r="N19" s="15">
        <v>0</v>
      </c>
      <c r="O19" s="15">
        <v>0</v>
      </c>
      <c r="P19" s="18">
        <v>0</v>
      </c>
      <c r="Q19" s="258">
        <v>8.6999999999999993</v>
      </c>
      <c r="R19" s="15">
        <v>45</v>
      </c>
      <c r="S19" s="15">
        <v>14.1</v>
      </c>
      <c r="T19" s="15">
        <v>1.17</v>
      </c>
      <c r="U19" s="15">
        <v>70.5</v>
      </c>
      <c r="V19" s="15">
        <v>1E-3</v>
      </c>
      <c r="W19" s="15">
        <v>2E-3</v>
      </c>
      <c r="X19" s="42">
        <v>0.01</v>
      </c>
    </row>
    <row r="20" spans="1:25" s="16" customFormat="1" ht="37.5" customHeight="1" x14ac:dyDescent="0.25">
      <c r="A20" s="683"/>
      <c r="B20" s="703"/>
      <c r="C20" s="559"/>
      <c r="D20" s="660"/>
      <c r="E20" s="459" t="s">
        <v>20</v>
      </c>
      <c r="F20" s="284">
        <f>F13+F14+F15+F16+F17+F18+F19</f>
        <v>955</v>
      </c>
      <c r="G20" s="286"/>
      <c r="H20" s="215">
        <f t="shared" ref="H20:L20" si="1">H13+H14+H15+H16+H17+H18+H19</f>
        <v>26.960000000000004</v>
      </c>
      <c r="I20" s="35">
        <f t="shared" si="1"/>
        <v>27.049999999999997</v>
      </c>
      <c r="J20" s="72">
        <f t="shared" si="1"/>
        <v>123.4</v>
      </c>
      <c r="K20" s="505">
        <f t="shared" si="1"/>
        <v>852.93999999999994</v>
      </c>
      <c r="L20" s="215">
        <f t="shared" si="1"/>
        <v>0.45999999999999996</v>
      </c>
      <c r="M20" s="35">
        <f t="shared" ref="M20:S20" si="2">N13+M14+M15+M16+M17+M18+M19</f>
        <v>15.4</v>
      </c>
      <c r="N20" s="35">
        <f t="shared" si="2"/>
        <v>39.340000000000003</v>
      </c>
      <c r="O20" s="35">
        <f t="shared" si="2"/>
        <v>250</v>
      </c>
      <c r="P20" s="72">
        <f t="shared" si="2"/>
        <v>24.240000000000002</v>
      </c>
      <c r="Q20" s="215">
        <f t="shared" si="2"/>
        <v>151.31</v>
      </c>
      <c r="R20" s="35">
        <f t="shared" si="2"/>
        <v>402.29</v>
      </c>
      <c r="S20" s="35">
        <f t="shared" si="2"/>
        <v>124.55999999999999</v>
      </c>
      <c r="T20" s="35">
        <f t="shared" ref="T20:X20" si="3">U13+T14+T15+T16+T17+T18+T19</f>
        <v>422.31</v>
      </c>
      <c r="U20" s="35">
        <f t="shared" si="3"/>
        <v>1760.0129999999999</v>
      </c>
      <c r="V20" s="35">
        <f t="shared" si="3"/>
        <v>1.9000000000000003E-2</v>
      </c>
      <c r="W20" s="35">
        <f t="shared" si="3"/>
        <v>1.8000000000000002E-2</v>
      </c>
      <c r="X20" s="72">
        <f t="shared" si="3"/>
        <v>6.7</v>
      </c>
    </row>
    <row r="21" spans="1:25" s="16" customFormat="1" ht="37.5" customHeight="1" thickBot="1" x14ac:dyDescent="0.3">
      <c r="A21" s="685"/>
      <c r="B21" s="558"/>
      <c r="C21" s="560"/>
      <c r="D21" s="662"/>
      <c r="E21" s="460" t="s">
        <v>106</v>
      </c>
      <c r="F21" s="400"/>
      <c r="G21" s="687"/>
      <c r="H21" s="217"/>
      <c r="I21" s="52"/>
      <c r="J21" s="120"/>
      <c r="K21" s="436">
        <f>K20/27.2</f>
        <v>31.358088235294115</v>
      </c>
      <c r="L21" s="688"/>
      <c r="M21" s="689"/>
      <c r="N21" s="689"/>
      <c r="O21" s="689"/>
      <c r="P21" s="690"/>
      <c r="Q21" s="688"/>
      <c r="R21" s="689"/>
      <c r="S21" s="689"/>
      <c r="T21" s="689"/>
      <c r="U21" s="689"/>
      <c r="V21" s="689"/>
      <c r="W21" s="689"/>
      <c r="X21" s="690"/>
    </row>
    <row r="22" spans="1:25" x14ac:dyDescent="0.25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  <c r="X22" s="531"/>
      <c r="Y22" s="531"/>
    </row>
    <row r="23" spans="1:25" ht="18.75" x14ac:dyDescent="0.25">
      <c r="D23" s="11"/>
      <c r="E23" s="295"/>
      <c r="F23" s="26"/>
      <c r="G23" s="11"/>
      <c r="H23" s="11"/>
      <c r="I23" s="11"/>
      <c r="J23" s="11"/>
    </row>
    <row r="24" spans="1:25" ht="18.75" x14ac:dyDescent="0.25">
      <c r="D24" s="11"/>
      <c r="E24" s="25"/>
      <c r="F24" s="26"/>
      <c r="G24" s="11"/>
      <c r="H24" s="11"/>
      <c r="I24" s="11"/>
      <c r="J24" s="11"/>
    </row>
    <row r="25" spans="1:25" ht="18.75" x14ac:dyDescent="0.25">
      <c r="D25" s="11"/>
      <c r="E25" s="25"/>
      <c r="F25" s="26"/>
      <c r="G25" s="11"/>
      <c r="H25" s="11"/>
      <c r="I25" s="11"/>
      <c r="J25" s="11"/>
    </row>
    <row r="26" spans="1:25" ht="18.75" x14ac:dyDescent="0.25">
      <c r="D26" s="11"/>
      <c r="E26" s="25"/>
      <c r="F26" s="26"/>
      <c r="G26" s="11"/>
      <c r="H26" s="11"/>
      <c r="I26" s="11"/>
      <c r="J26" s="11"/>
    </row>
    <row r="27" spans="1:25" x14ac:dyDescent="0.25">
      <c r="D27" s="11"/>
      <c r="E27" s="11"/>
      <c r="F27" s="11"/>
      <c r="G27" s="11"/>
      <c r="H27" s="11"/>
      <c r="I27" s="11"/>
      <c r="J27" s="11"/>
    </row>
    <row r="28" spans="1:25" x14ac:dyDescent="0.25">
      <c r="D28" s="11"/>
      <c r="E28" s="11"/>
      <c r="F28" s="11"/>
      <c r="G28" s="11"/>
      <c r="H28" s="11"/>
      <c r="I28" s="11"/>
      <c r="J28" s="11"/>
    </row>
    <row r="29" spans="1:25" x14ac:dyDescent="0.25">
      <c r="D29" s="11"/>
      <c r="E29" s="11"/>
      <c r="F29" s="11"/>
      <c r="G29" s="11"/>
      <c r="H29" s="11"/>
      <c r="I29" s="11"/>
      <c r="J29" s="11"/>
    </row>
    <row r="30" spans="1:25" x14ac:dyDescent="0.25">
      <c r="D30" s="11"/>
      <c r="E30" s="11"/>
      <c r="F30" s="11"/>
      <c r="G30" s="11"/>
      <c r="H30" s="11"/>
      <c r="I30" s="11"/>
      <c r="J30" s="11"/>
    </row>
    <row r="31" spans="1:25" x14ac:dyDescent="0.25">
      <c r="D31" s="11"/>
      <c r="E31" s="11"/>
      <c r="F31" s="11"/>
      <c r="G31" s="11"/>
      <c r="H31" s="11"/>
      <c r="I31" s="11"/>
      <c r="J31" s="11"/>
    </row>
    <row r="32" spans="1:25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zoomScale="70" zoomScaleNormal="70" workbookViewId="0">
      <selection activeCell="H19" sqref="H19:X19"/>
    </sheetView>
  </sheetViews>
  <sheetFormatPr defaultRowHeight="15" x14ac:dyDescent="0.25"/>
  <cols>
    <col min="1" max="1" width="19.7109375" customWidth="1"/>
    <col min="2" max="2" width="16.7109375" style="877" customWidth="1"/>
    <col min="3" max="3" width="16.140625" style="5" customWidth="1"/>
    <col min="4" max="4" width="22.28515625" customWidth="1"/>
    <col min="5" max="5" width="56.285156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849"/>
      <c r="C2" s="7"/>
      <c r="D2" s="6" t="s">
        <v>3</v>
      </c>
      <c r="E2" s="6"/>
      <c r="F2" s="8" t="s">
        <v>2</v>
      </c>
      <c r="G2" s="123">
        <v>22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399"/>
      <c r="F3" s="399"/>
      <c r="G3" s="399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669"/>
      <c r="B4" s="893"/>
      <c r="C4" s="813" t="s">
        <v>39</v>
      </c>
      <c r="D4" s="268"/>
      <c r="E4" s="691"/>
      <c r="F4" s="898"/>
      <c r="G4" s="899"/>
      <c r="H4" s="854" t="s">
        <v>22</v>
      </c>
      <c r="I4" s="854"/>
      <c r="J4" s="854"/>
      <c r="K4" s="692" t="s">
        <v>23</v>
      </c>
      <c r="L4" s="1052" t="s">
        <v>24</v>
      </c>
      <c r="M4" s="1052"/>
      <c r="N4" s="1063"/>
      <c r="O4" s="1063"/>
      <c r="P4" s="1064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28.5" customHeight="1" thickBot="1" x14ac:dyDescent="0.3">
      <c r="A5" s="672" t="s">
        <v>0</v>
      </c>
      <c r="B5" s="894"/>
      <c r="C5" s="108" t="s">
        <v>40</v>
      </c>
      <c r="D5" s="673" t="s">
        <v>41</v>
      </c>
      <c r="E5" s="615" t="s">
        <v>38</v>
      </c>
      <c r="F5" s="130" t="s">
        <v>26</v>
      </c>
      <c r="G5" s="108" t="s">
        <v>37</v>
      </c>
      <c r="H5" s="632" t="s">
        <v>27</v>
      </c>
      <c r="I5" s="522" t="s">
        <v>28</v>
      </c>
      <c r="J5" s="632" t="s">
        <v>29</v>
      </c>
      <c r="K5" s="693" t="s">
        <v>30</v>
      </c>
      <c r="L5" s="103" t="s">
        <v>31</v>
      </c>
      <c r="M5" s="522" t="s">
        <v>119</v>
      </c>
      <c r="N5" s="632" t="s">
        <v>32</v>
      </c>
      <c r="O5" s="864" t="s">
        <v>120</v>
      </c>
      <c r="P5" s="761" t="s">
        <v>121</v>
      </c>
      <c r="Q5" s="632" t="s">
        <v>33</v>
      </c>
      <c r="R5" s="522" t="s">
        <v>34</v>
      </c>
      <c r="S5" s="632" t="s">
        <v>35</v>
      </c>
      <c r="T5" s="522" t="s">
        <v>36</v>
      </c>
      <c r="U5" s="103" t="s">
        <v>122</v>
      </c>
      <c r="V5" s="522" t="s">
        <v>123</v>
      </c>
      <c r="W5" s="103" t="s">
        <v>124</v>
      </c>
      <c r="X5" s="522" t="s">
        <v>125</v>
      </c>
    </row>
    <row r="6" spans="1:24" s="16" customFormat="1" ht="37.5" customHeight="1" x14ac:dyDescent="0.25">
      <c r="A6" s="675" t="s">
        <v>6</v>
      </c>
      <c r="B6" s="881"/>
      <c r="C6" s="549">
        <v>24</v>
      </c>
      <c r="D6" s="682" t="s">
        <v>8</v>
      </c>
      <c r="E6" s="676" t="s">
        <v>117</v>
      </c>
      <c r="F6" s="143">
        <v>150</v>
      </c>
      <c r="G6" s="678"/>
      <c r="H6" s="281">
        <v>0.6</v>
      </c>
      <c r="I6" s="40">
        <v>0.6</v>
      </c>
      <c r="J6" s="41">
        <v>14.7</v>
      </c>
      <c r="K6" s="337">
        <v>70.5</v>
      </c>
      <c r="L6" s="281">
        <v>0.05</v>
      </c>
      <c r="M6" s="40">
        <v>0.03</v>
      </c>
      <c r="N6" s="40">
        <v>15</v>
      </c>
      <c r="O6" s="40">
        <v>0</v>
      </c>
      <c r="P6" s="41">
        <v>0</v>
      </c>
      <c r="Q6" s="281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0</v>
      </c>
      <c r="X6" s="41">
        <v>0.01</v>
      </c>
    </row>
    <row r="7" spans="1:24" s="16" customFormat="1" ht="37.5" customHeight="1" x14ac:dyDescent="0.25">
      <c r="A7" s="677"/>
      <c r="B7" s="197" t="s">
        <v>74</v>
      </c>
      <c r="C7" s="167">
        <v>78</v>
      </c>
      <c r="D7" s="694" t="s">
        <v>10</v>
      </c>
      <c r="E7" s="396" t="s">
        <v>201</v>
      </c>
      <c r="F7" s="708">
        <v>100</v>
      </c>
      <c r="G7" s="439"/>
      <c r="H7" s="326">
        <v>16.440000000000001</v>
      </c>
      <c r="I7" s="65">
        <v>14.47</v>
      </c>
      <c r="J7" s="66">
        <v>13.53</v>
      </c>
      <c r="K7" s="501">
        <v>251.51</v>
      </c>
      <c r="L7" s="472">
        <v>0.11</v>
      </c>
      <c r="M7" s="473">
        <v>0.13</v>
      </c>
      <c r="N7" s="473">
        <v>1.5</v>
      </c>
      <c r="O7" s="473">
        <v>160</v>
      </c>
      <c r="P7" s="474">
        <v>0.3</v>
      </c>
      <c r="Q7" s="472">
        <v>64.92</v>
      </c>
      <c r="R7" s="473">
        <v>215.74</v>
      </c>
      <c r="S7" s="473">
        <v>55.84</v>
      </c>
      <c r="T7" s="473">
        <v>1.28</v>
      </c>
      <c r="U7" s="473">
        <v>390.86</v>
      </c>
      <c r="V7" s="473">
        <v>0.12</v>
      </c>
      <c r="W7" s="473">
        <v>1.4999999999999999E-2</v>
      </c>
      <c r="X7" s="474">
        <v>0.56000000000000005</v>
      </c>
    </row>
    <row r="8" spans="1:24" s="16" customFormat="1" ht="37.5" customHeight="1" x14ac:dyDescent="0.25">
      <c r="A8" s="677"/>
      <c r="B8" s="198" t="s">
        <v>76</v>
      </c>
      <c r="C8" s="631">
        <v>146</v>
      </c>
      <c r="D8" s="695" t="s">
        <v>10</v>
      </c>
      <c r="E8" s="616" t="s">
        <v>135</v>
      </c>
      <c r="F8" s="709">
        <v>100</v>
      </c>
      <c r="G8" s="176"/>
      <c r="H8" s="260">
        <v>20.55</v>
      </c>
      <c r="I8" s="70">
        <v>4.1500000000000004</v>
      </c>
      <c r="J8" s="114">
        <v>2.79</v>
      </c>
      <c r="K8" s="433">
        <v>129</v>
      </c>
      <c r="L8" s="260">
        <v>0.1</v>
      </c>
      <c r="M8" s="70">
        <v>0.13</v>
      </c>
      <c r="N8" s="70">
        <v>0.27</v>
      </c>
      <c r="O8" s="70">
        <v>30</v>
      </c>
      <c r="P8" s="114">
        <v>0.35</v>
      </c>
      <c r="Q8" s="260">
        <v>138.22</v>
      </c>
      <c r="R8" s="70">
        <v>270</v>
      </c>
      <c r="S8" s="70">
        <v>60.27</v>
      </c>
      <c r="T8" s="70">
        <v>0.98</v>
      </c>
      <c r="U8" s="70">
        <v>420.17</v>
      </c>
      <c r="V8" s="70">
        <v>0.154</v>
      </c>
      <c r="W8" s="70">
        <v>1.7000000000000001E-2</v>
      </c>
      <c r="X8" s="114">
        <v>0.72</v>
      </c>
    </row>
    <row r="9" spans="1:24" s="16" customFormat="1" ht="37.5" customHeight="1" x14ac:dyDescent="0.25">
      <c r="A9" s="677"/>
      <c r="B9" s="139"/>
      <c r="C9" s="139">
        <v>53</v>
      </c>
      <c r="D9" s="224" t="s">
        <v>64</v>
      </c>
      <c r="E9" s="156" t="s">
        <v>60</v>
      </c>
      <c r="F9" s="139">
        <v>180</v>
      </c>
      <c r="G9" s="105"/>
      <c r="H9" s="267">
        <v>4.01</v>
      </c>
      <c r="I9" s="84">
        <v>5.89</v>
      </c>
      <c r="J9" s="222">
        <v>40.72</v>
      </c>
      <c r="K9" s="411">
        <v>229.79</v>
      </c>
      <c r="L9" s="267">
        <v>0.04</v>
      </c>
      <c r="M9" s="223">
        <v>0.03</v>
      </c>
      <c r="N9" s="84">
        <v>0</v>
      </c>
      <c r="O9" s="84">
        <v>20</v>
      </c>
      <c r="P9" s="222">
        <v>0.11</v>
      </c>
      <c r="Q9" s="267">
        <v>7.55</v>
      </c>
      <c r="R9" s="84">
        <v>80.81</v>
      </c>
      <c r="S9" s="1017">
        <v>26.19</v>
      </c>
      <c r="T9" s="84">
        <v>0.55000000000000004</v>
      </c>
      <c r="U9" s="84">
        <v>51.93</v>
      </c>
      <c r="V9" s="84">
        <v>1E-3</v>
      </c>
      <c r="W9" s="84">
        <v>8.0000000000000002E-3</v>
      </c>
      <c r="X9" s="47">
        <v>0.03</v>
      </c>
    </row>
    <row r="10" spans="1:24" s="16" customFormat="1" ht="36" customHeight="1" x14ac:dyDescent="0.25">
      <c r="A10" s="677"/>
      <c r="B10" s="139"/>
      <c r="C10" s="153">
        <v>102</v>
      </c>
      <c r="D10" s="697" t="s">
        <v>18</v>
      </c>
      <c r="E10" s="658" t="s">
        <v>80</v>
      </c>
      <c r="F10" s="659">
        <v>200</v>
      </c>
      <c r="G10" s="104"/>
      <c r="H10" s="258">
        <v>0.83</v>
      </c>
      <c r="I10" s="15">
        <v>0.04</v>
      </c>
      <c r="J10" s="42">
        <v>15.16</v>
      </c>
      <c r="K10" s="273">
        <v>64.22</v>
      </c>
      <c r="L10" s="258">
        <v>0.01</v>
      </c>
      <c r="M10" s="15">
        <v>0.03</v>
      </c>
      <c r="N10" s="15">
        <v>0.27</v>
      </c>
      <c r="O10" s="15">
        <v>60</v>
      </c>
      <c r="P10" s="42">
        <v>0</v>
      </c>
      <c r="Q10" s="258">
        <v>24.15</v>
      </c>
      <c r="R10" s="15">
        <v>21.59</v>
      </c>
      <c r="S10" s="15">
        <v>15.53</v>
      </c>
      <c r="T10" s="15">
        <v>0.49</v>
      </c>
      <c r="U10" s="15">
        <v>242.47</v>
      </c>
      <c r="V10" s="15">
        <v>1E-3</v>
      </c>
      <c r="W10" s="15">
        <v>0</v>
      </c>
      <c r="X10" s="42">
        <v>0.01</v>
      </c>
    </row>
    <row r="11" spans="1:24" s="16" customFormat="1" ht="37.5" customHeight="1" x14ac:dyDescent="0.25">
      <c r="A11" s="677"/>
      <c r="B11" s="139"/>
      <c r="C11" s="514">
        <v>119</v>
      </c>
      <c r="D11" s="548" t="s">
        <v>14</v>
      </c>
      <c r="E11" s="155" t="s">
        <v>55</v>
      </c>
      <c r="F11" s="199">
        <v>20</v>
      </c>
      <c r="G11" s="132"/>
      <c r="H11" s="258">
        <v>1.52</v>
      </c>
      <c r="I11" s="15">
        <v>0.16</v>
      </c>
      <c r="J11" s="42">
        <v>9.84</v>
      </c>
      <c r="K11" s="272">
        <v>47</v>
      </c>
      <c r="L11" s="258">
        <v>0.02</v>
      </c>
      <c r="M11" s="17">
        <v>0.01</v>
      </c>
      <c r="N11" s="15">
        <v>0</v>
      </c>
      <c r="O11" s="15">
        <v>0</v>
      </c>
      <c r="P11" s="42">
        <v>0</v>
      </c>
      <c r="Q11" s="258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42">
        <v>2.9</v>
      </c>
    </row>
    <row r="12" spans="1:24" s="16" customFormat="1" ht="37.5" customHeight="1" x14ac:dyDescent="0.25">
      <c r="A12" s="677"/>
      <c r="B12" s="139"/>
      <c r="C12" s="153">
        <v>120</v>
      </c>
      <c r="D12" s="135" t="s">
        <v>47</v>
      </c>
      <c r="E12" s="219" t="s">
        <v>13</v>
      </c>
      <c r="F12" s="139">
        <v>30</v>
      </c>
      <c r="G12" s="511"/>
      <c r="H12" s="258">
        <v>1.98</v>
      </c>
      <c r="I12" s="15">
        <v>0.36</v>
      </c>
      <c r="J12" s="42">
        <v>12.06</v>
      </c>
      <c r="K12" s="272">
        <v>59.4</v>
      </c>
      <c r="L12" s="258">
        <v>0.05</v>
      </c>
      <c r="M12" s="15">
        <v>0.02</v>
      </c>
      <c r="N12" s="15">
        <v>0</v>
      </c>
      <c r="O12" s="15">
        <v>0</v>
      </c>
      <c r="P12" s="42">
        <v>0</v>
      </c>
      <c r="Q12" s="258">
        <v>8.6999999999999993</v>
      </c>
      <c r="R12" s="15">
        <v>45</v>
      </c>
      <c r="S12" s="15">
        <v>14.1</v>
      </c>
      <c r="T12" s="15">
        <v>1.17</v>
      </c>
      <c r="U12" s="15">
        <v>70.5</v>
      </c>
      <c r="V12" s="15">
        <v>1E-3</v>
      </c>
      <c r="W12" s="15">
        <v>2E-3</v>
      </c>
      <c r="X12" s="42">
        <v>0.01</v>
      </c>
    </row>
    <row r="13" spans="1:24" s="16" customFormat="1" ht="37.5" customHeight="1" x14ac:dyDescent="0.25">
      <c r="A13" s="677"/>
      <c r="B13" s="197" t="s">
        <v>74</v>
      </c>
      <c r="C13" s="167"/>
      <c r="D13" s="698"/>
      <c r="E13" s="476" t="s">
        <v>20</v>
      </c>
      <c r="F13" s="314">
        <f>F6+F7+F9+F10+F12+F11</f>
        <v>680</v>
      </c>
      <c r="G13" s="502"/>
      <c r="H13" s="477">
        <f t="shared" ref="H13:X13" si="0">H6+H7+H9+H10+H12+H11</f>
        <v>25.380000000000003</v>
      </c>
      <c r="I13" s="478">
        <f t="shared" si="0"/>
        <v>21.52</v>
      </c>
      <c r="J13" s="479">
        <f t="shared" si="0"/>
        <v>106.00999999999999</v>
      </c>
      <c r="K13" s="502">
        <f t="shared" si="0"/>
        <v>722.42</v>
      </c>
      <c r="L13" s="477">
        <f t="shared" si="0"/>
        <v>0.28000000000000003</v>
      </c>
      <c r="M13" s="478">
        <f t="shared" si="0"/>
        <v>0.25</v>
      </c>
      <c r="N13" s="478">
        <f t="shared" si="0"/>
        <v>16.77</v>
      </c>
      <c r="O13" s="478">
        <f t="shared" si="0"/>
        <v>240</v>
      </c>
      <c r="P13" s="479">
        <f t="shared" si="0"/>
        <v>0.41</v>
      </c>
      <c r="Q13" s="477">
        <f t="shared" si="0"/>
        <v>133.32</v>
      </c>
      <c r="R13" s="478">
        <f t="shared" si="0"/>
        <v>392.64</v>
      </c>
      <c r="S13" s="478">
        <f t="shared" si="0"/>
        <v>127.96</v>
      </c>
      <c r="T13" s="478">
        <f t="shared" si="0"/>
        <v>7.01</v>
      </c>
      <c r="U13" s="478">
        <f t="shared" si="0"/>
        <v>1191.3599999999999</v>
      </c>
      <c r="V13" s="478">
        <f t="shared" si="0"/>
        <v>0.127</v>
      </c>
      <c r="W13" s="478">
        <f t="shared" si="0"/>
        <v>2.6000000000000002E-2</v>
      </c>
      <c r="X13" s="479">
        <f t="shared" si="0"/>
        <v>3.52</v>
      </c>
    </row>
    <row r="14" spans="1:24" s="16" customFormat="1" ht="37.5" customHeight="1" x14ac:dyDescent="0.25">
      <c r="A14" s="677"/>
      <c r="B14" s="198" t="s">
        <v>76</v>
      </c>
      <c r="C14" s="555"/>
      <c r="D14" s="699"/>
      <c r="E14" s="481" t="s">
        <v>20</v>
      </c>
      <c r="F14" s="313">
        <f>F6+F8+F9+F10+F11+F12</f>
        <v>680</v>
      </c>
      <c r="G14" s="648"/>
      <c r="H14" s="946">
        <f t="shared" ref="H14:X14" si="1">H6+H8+H9+H10+H11+H12</f>
        <v>29.490000000000002</v>
      </c>
      <c r="I14" s="944">
        <f t="shared" si="1"/>
        <v>11.2</v>
      </c>
      <c r="J14" s="947">
        <f t="shared" si="1"/>
        <v>95.27</v>
      </c>
      <c r="K14" s="648">
        <f t="shared" si="1"/>
        <v>599.91</v>
      </c>
      <c r="L14" s="946">
        <f t="shared" si="1"/>
        <v>0.27</v>
      </c>
      <c r="M14" s="944">
        <f t="shared" si="1"/>
        <v>0.25</v>
      </c>
      <c r="N14" s="944">
        <f t="shared" si="1"/>
        <v>15.54</v>
      </c>
      <c r="O14" s="944">
        <f t="shared" si="1"/>
        <v>110</v>
      </c>
      <c r="P14" s="947">
        <f t="shared" si="1"/>
        <v>0.45999999999999996</v>
      </c>
      <c r="Q14" s="946">
        <f t="shared" si="1"/>
        <v>206.62</v>
      </c>
      <c r="R14" s="944">
        <f t="shared" si="1"/>
        <v>446.9</v>
      </c>
      <c r="S14" s="944">
        <f t="shared" si="1"/>
        <v>132.39000000000001</v>
      </c>
      <c r="T14" s="944">
        <f t="shared" si="1"/>
        <v>6.7099999999999991</v>
      </c>
      <c r="U14" s="944">
        <f t="shared" si="1"/>
        <v>1220.6699999999998</v>
      </c>
      <c r="V14" s="944">
        <f t="shared" si="1"/>
        <v>0.161</v>
      </c>
      <c r="W14" s="944">
        <f t="shared" si="1"/>
        <v>2.8000000000000004E-2</v>
      </c>
      <c r="X14" s="947">
        <f t="shared" si="1"/>
        <v>3.6799999999999997</v>
      </c>
    </row>
    <row r="15" spans="1:24" s="16" customFormat="1" ht="37.5" customHeight="1" x14ac:dyDescent="0.25">
      <c r="A15" s="677"/>
      <c r="B15" s="197" t="s">
        <v>74</v>
      </c>
      <c r="C15" s="825"/>
      <c r="D15" s="700"/>
      <c r="E15" s="476" t="s">
        <v>21</v>
      </c>
      <c r="F15" s="483"/>
      <c r="G15" s="175"/>
      <c r="H15" s="326"/>
      <c r="I15" s="65"/>
      <c r="J15" s="66"/>
      <c r="K15" s="408">
        <f>K13/27.2</f>
        <v>26.559558823529411</v>
      </c>
      <c r="L15" s="326"/>
      <c r="M15" s="65"/>
      <c r="N15" s="65"/>
      <c r="O15" s="65"/>
      <c r="P15" s="66"/>
      <c r="Q15" s="326"/>
      <c r="R15" s="65"/>
      <c r="S15" s="65"/>
      <c r="T15" s="65"/>
      <c r="U15" s="65"/>
      <c r="V15" s="65"/>
      <c r="W15" s="65"/>
      <c r="X15" s="66"/>
    </row>
    <row r="16" spans="1:24" s="16" customFormat="1" ht="37.5" customHeight="1" thickBot="1" x14ac:dyDescent="0.3">
      <c r="A16" s="679"/>
      <c r="B16" s="895" t="s">
        <v>76</v>
      </c>
      <c r="C16" s="614"/>
      <c r="D16" s="701"/>
      <c r="E16" s="486" t="s">
        <v>21</v>
      </c>
      <c r="F16" s="200"/>
      <c r="G16" s="712"/>
      <c r="H16" s="372"/>
      <c r="I16" s="364"/>
      <c r="J16" s="365"/>
      <c r="K16" s="374">
        <f>K14/27.2</f>
        <v>22.055514705882352</v>
      </c>
      <c r="L16" s="372"/>
      <c r="M16" s="364"/>
      <c r="N16" s="364"/>
      <c r="O16" s="364"/>
      <c r="P16" s="365"/>
      <c r="Q16" s="372"/>
      <c r="R16" s="364"/>
      <c r="S16" s="364"/>
      <c r="T16" s="364"/>
      <c r="U16" s="364"/>
      <c r="V16" s="364"/>
      <c r="W16" s="364"/>
      <c r="X16" s="365"/>
    </row>
    <row r="17" spans="1:24" s="16" customFormat="1" ht="37.5" customHeight="1" x14ac:dyDescent="0.25">
      <c r="A17" s="675" t="s">
        <v>7</v>
      </c>
      <c r="B17" s="161"/>
      <c r="C17" s="429">
        <v>9</v>
      </c>
      <c r="D17" s="192" t="s">
        <v>19</v>
      </c>
      <c r="E17" s="234" t="s">
        <v>92</v>
      </c>
      <c r="F17" s="654">
        <v>100</v>
      </c>
      <c r="G17" s="143"/>
      <c r="H17" s="274">
        <v>2.16</v>
      </c>
      <c r="I17" s="38">
        <v>7.11</v>
      </c>
      <c r="J17" s="235">
        <v>11.61</v>
      </c>
      <c r="K17" s="575">
        <v>121.24</v>
      </c>
      <c r="L17" s="48">
        <v>0.04</v>
      </c>
      <c r="M17" s="38">
        <v>0.05</v>
      </c>
      <c r="N17" s="38">
        <v>7.46</v>
      </c>
      <c r="O17" s="38">
        <v>50</v>
      </c>
      <c r="P17" s="235">
        <v>0</v>
      </c>
      <c r="Q17" s="274">
        <v>29.26</v>
      </c>
      <c r="R17" s="38">
        <v>45.16</v>
      </c>
      <c r="S17" s="38">
        <v>23.95</v>
      </c>
      <c r="T17" s="38">
        <v>1.33</v>
      </c>
      <c r="U17" s="38">
        <v>342.58</v>
      </c>
      <c r="V17" s="38">
        <v>6.0000000000000001E-3</v>
      </c>
      <c r="W17" s="38">
        <v>2E-3</v>
      </c>
      <c r="X17" s="235">
        <v>0.01</v>
      </c>
    </row>
    <row r="18" spans="1:24" s="16" customFormat="1" ht="37.5" customHeight="1" x14ac:dyDescent="0.25">
      <c r="A18" s="677"/>
      <c r="B18" s="139"/>
      <c r="C18" s="153">
        <v>37</v>
      </c>
      <c r="D18" s="497" t="s">
        <v>9</v>
      </c>
      <c r="E18" s="397" t="s">
        <v>107</v>
      </c>
      <c r="F18" s="244">
        <v>250</v>
      </c>
      <c r="G18" s="155"/>
      <c r="H18" s="259">
        <v>7.23</v>
      </c>
      <c r="I18" s="13">
        <v>6.88</v>
      </c>
      <c r="J18" s="44">
        <v>13.5</v>
      </c>
      <c r="K18" s="576">
        <v>144.62</v>
      </c>
      <c r="L18" s="80">
        <v>0.09</v>
      </c>
      <c r="M18" s="80">
        <v>0.09</v>
      </c>
      <c r="N18" s="13">
        <v>7.11</v>
      </c>
      <c r="O18" s="13">
        <v>140</v>
      </c>
      <c r="P18" s="23">
        <v>0</v>
      </c>
      <c r="Q18" s="259">
        <v>17.78</v>
      </c>
      <c r="R18" s="13">
        <v>103.26</v>
      </c>
      <c r="S18" s="34">
        <v>27.48</v>
      </c>
      <c r="T18" s="13">
        <v>1.53</v>
      </c>
      <c r="U18" s="13">
        <v>498.38</v>
      </c>
      <c r="V18" s="13">
        <v>6.0000000000000001E-3</v>
      </c>
      <c r="W18" s="13">
        <v>0</v>
      </c>
      <c r="X18" s="47">
        <v>0.05</v>
      </c>
    </row>
    <row r="19" spans="1:24" s="37" customFormat="1" ht="37.5" customHeight="1" x14ac:dyDescent="0.25">
      <c r="A19" s="684"/>
      <c r="B19" s="139"/>
      <c r="C19" s="153">
        <v>88</v>
      </c>
      <c r="D19" s="219" t="s">
        <v>10</v>
      </c>
      <c r="E19" s="397" t="s">
        <v>180</v>
      </c>
      <c r="F19" s="244">
        <v>100</v>
      </c>
      <c r="G19" s="156"/>
      <c r="H19" s="259">
        <v>19.3</v>
      </c>
      <c r="I19" s="13">
        <v>17.579999999999998</v>
      </c>
      <c r="J19" s="44">
        <v>3.4</v>
      </c>
      <c r="K19" s="141">
        <v>249.15</v>
      </c>
      <c r="L19" s="259">
        <v>0.06</v>
      </c>
      <c r="M19" s="80">
        <v>0.14000000000000001</v>
      </c>
      <c r="N19" s="13">
        <v>0.56000000000000005</v>
      </c>
      <c r="O19" s="13">
        <v>50</v>
      </c>
      <c r="P19" s="44">
        <v>0</v>
      </c>
      <c r="Q19" s="259">
        <v>13.21</v>
      </c>
      <c r="R19" s="13">
        <v>183.18</v>
      </c>
      <c r="S19" s="13">
        <v>23.76</v>
      </c>
      <c r="T19" s="13">
        <v>2.66</v>
      </c>
      <c r="U19" s="13">
        <v>319.41000000000003</v>
      </c>
      <c r="V19" s="13">
        <v>7.0000000000000001E-3</v>
      </c>
      <c r="W19" s="13">
        <v>0</v>
      </c>
      <c r="X19" s="47">
        <v>0.06</v>
      </c>
    </row>
    <row r="20" spans="1:24" s="37" customFormat="1" ht="37.5" customHeight="1" x14ac:dyDescent="0.25">
      <c r="A20" s="684"/>
      <c r="B20" s="398"/>
      <c r="C20" s="153">
        <v>64</v>
      </c>
      <c r="D20" s="219" t="s">
        <v>49</v>
      </c>
      <c r="E20" s="397" t="s">
        <v>72</v>
      </c>
      <c r="F20" s="244">
        <v>180</v>
      </c>
      <c r="G20" s="156"/>
      <c r="H20" s="267">
        <v>8.11</v>
      </c>
      <c r="I20" s="84">
        <v>4.72</v>
      </c>
      <c r="J20" s="222">
        <v>49.54</v>
      </c>
      <c r="K20" s="411">
        <v>272.97000000000003</v>
      </c>
      <c r="L20" s="267">
        <v>0.1</v>
      </c>
      <c r="M20" s="223">
        <v>0.03</v>
      </c>
      <c r="N20" s="84">
        <v>0</v>
      </c>
      <c r="O20" s="84">
        <v>20</v>
      </c>
      <c r="P20" s="85">
        <v>0.08</v>
      </c>
      <c r="Q20" s="267">
        <v>16.25</v>
      </c>
      <c r="R20" s="84">
        <v>61</v>
      </c>
      <c r="S20" s="84">
        <v>10.97</v>
      </c>
      <c r="T20" s="84">
        <v>1.1100000000000001</v>
      </c>
      <c r="U20" s="84">
        <v>87</v>
      </c>
      <c r="V20" s="84">
        <v>1E-3</v>
      </c>
      <c r="W20" s="84">
        <v>0</v>
      </c>
      <c r="X20" s="47">
        <v>0.02</v>
      </c>
    </row>
    <row r="21" spans="1:24" s="37" customFormat="1" ht="37.5" customHeight="1" x14ac:dyDescent="0.25">
      <c r="A21" s="684"/>
      <c r="B21" s="398"/>
      <c r="C21" s="514">
        <v>98</v>
      </c>
      <c r="D21" s="135" t="s">
        <v>18</v>
      </c>
      <c r="E21" s="224" t="s">
        <v>181</v>
      </c>
      <c r="F21" s="139">
        <v>200</v>
      </c>
      <c r="G21" s="703"/>
      <c r="H21" s="19">
        <v>0.37</v>
      </c>
      <c r="I21" s="20">
        <v>0</v>
      </c>
      <c r="J21" s="21">
        <v>14.85</v>
      </c>
      <c r="K21" s="206">
        <v>59.48</v>
      </c>
      <c r="L21" s="258">
        <v>0</v>
      </c>
      <c r="M21" s="17">
        <v>0</v>
      </c>
      <c r="N21" s="15">
        <v>0</v>
      </c>
      <c r="O21" s="15">
        <v>0</v>
      </c>
      <c r="P21" s="42">
        <v>0</v>
      </c>
      <c r="Q21" s="258">
        <v>0.21</v>
      </c>
      <c r="R21" s="15">
        <v>0</v>
      </c>
      <c r="S21" s="15">
        <v>0</v>
      </c>
      <c r="T21" s="15">
        <v>0.02</v>
      </c>
      <c r="U21" s="15">
        <v>0.2</v>
      </c>
      <c r="V21" s="15">
        <v>0</v>
      </c>
      <c r="W21" s="15">
        <v>0</v>
      </c>
      <c r="X21" s="47">
        <v>0</v>
      </c>
    </row>
    <row r="22" spans="1:24" s="37" customFormat="1" ht="37.5" customHeight="1" x14ac:dyDescent="0.25">
      <c r="A22" s="684"/>
      <c r="B22" s="398"/>
      <c r="C22" s="514">
        <v>119</v>
      </c>
      <c r="D22" s="134" t="s">
        <v>14</v>
      </c>
      <c r="E22" s="194" t="s">
        <v>55</v>
      </c>
      <c r="F22" s="199">
        <v>20</v>
      </c>
      <c r="G22" s="132"/>
      <c r="H22" s="258">
        <v>1.52</v>
      </c>
      <c r="I22" s="15">
        <v>0.16</v>
      </c>
      <c r="J22" s="18">
        <v>9.84</v>
      </c>
      <c r="K22" s="203">
        <v>47</v>
      </c>
      <c r="L22" s="17">
        <v>0.02</v>
      </c>
      <c r="M22" s="17">
        <v>0.01</v>
      </c>
      <c r="N22" s="15">
        <v>0</v>
      </c>
      <c r="O22" s="15">
        <v>0</v>
      </c>
      <c r="P22" s="42">
        <v>0</v>
      </c>
      <c r="Q22" s="258">
        <v>4</v>
      </c>
      <c r="R22" s="15">
        <v>13</v>
      </c>
      <c r="S22" s="15">
        <v>2.8</v>
      </c>
      <c r="T22" s="15">
        <v>0.22</v>
      </c>
      <c r="U22" s="15">
        <v>18.600000000000001</v>
      </c>
      <c r="V22" s="15">
        <v>1E-3</v>
      </c>
      <c r="W22" s="15">
        <v>1E-3</v>
      </c>
      <c r="X22" s="42">
        <v>2.9</v>
      </c>
    </row>
    <row r="23" spans="1:24" s="37" customFormat="1" ht="37.5" customHeight="1" x14ac:dyDescent="0.25">
      <c r="A23" s="684"/>
      <c r="B23" s="398"/>
      <c r="C23" s="153">
        <v>120</v>
      </c>
      <c r="D23" s="134" t="s">
        <v>15</v>
      </c>
      <c r="E23" s="194" t="s">
        <v>47</v>
      </c>
      <c r="F23" s="138">
        <v>20</v>
      </c>
      <c r="G23" s="661"/>
      <c r="H23" s="258">
        <v>1.32</v>
      </c>
      <c r="I23" s="15">
        <v>0.24</v>
      </c>
      <c r="J23" s="42">
        <v>8.0399999999999991</v>
      </c>
      <c r="K23" s="303">
        <v>39.6</v>
      </c>
      <c r="L23" s="291">
        <v>0.03</v>
      </c>
      <c r="M23" s="20">
        <v>0.02</v>
      </c>
      <c r="N23" s="20">
        <v>0</v>
      </c>
      <c r="O23" s="20">
        <v>0</v>
      </c>
      <c r="P23" s="47">
        <v>0</v>
      </c>
      <c r="Q23" s="291">
        <v>5.8</v>
      </c>
      <c r="R23" s="20">
        <v>30</v>
      </c>
      <c r="S23" s="20">
        <v>9.4</v>
      </c>
      <c r="T23" s="20">
        <v>0.78</v>
      </c>
      <c r="U23" s="20">
        <v>47</v>
      </c>
      <c r="V23" s="20">
        <v>1E-3</v>
      </c>
      <c r="W23" s="20">
        <v>1E-3</v>
      </c>
      <c r="X23" s="47">
        <v>0</v>
      </c>
    </row>
    <row r="24" spans="1:24" s="37" customFormat="1" ht="37.5" customHeight="1" x14ac:dyDescent="0.25">
      <c r="A24" s="684"/>
      <c r="B24" s="398"/>
      <c r="C24" s="559"/>
      <c r="D24" s="660"/>
      <c r="E24" s="325" t="s">
        <v>20</v>
      </c>
      <c r="F24" s="284">
        <f>SUM(F17:F23)</f>
        <v>870</v>
      </c>
      <c r="G24" s="284"/>
      <c r="H24" s="215">
        <f t="shared" ref="H24:J24" si="2">SUM(H17:H23)</f>
        <v>40.01</v>
      </c>
      <c r="I24" s="35">
        <f t="shared" si="2"/>
        <v>36.69</v>
      </c>
      <c r="J24" s="72">
        <f t="shared" si="2"/>
        <v>110.78</v>
      </c>
      <c r="K24" s="578">
        <f>SUM(K17:K23)</f>
        <v>934.06000000000006</v>
      </c>
      <c r="L24" s="215">
        <f t="shared" ref="L24:X24" si="3">SUM(L17:L23)</f>
        <v>0.34000000000000008</v>
      </c>
      <c r="M24" s="35">
        <f t="shared" si="3"/>
        <v>0.34000000000000008</v>
      </c>
      <c r="N24" s="35">
        <f t="shared" si="3"/>
        <v>15.13</v>
      </c>
      <c r="O24" s="35">
        <f t="shared" si="3"/>
        <v>260</v>
      </c>
      <c r="P24" s="72">
        <f t="shared" si="3"/>
        <v>0.08</v>
      </c>
      <c r="Q24" s="215">
        <f t="shared" si="3"/>
        <v>86.509999999999991</v>
      </c>
      <c r="R24" s="35">
        <f t="shared" si="3"/>
        <v>435.6</v>
      </c>
      <c r="S24" s="35">
        <f t="shared" si="3"/>
        <v>98.36</v>
      </c>
      <c r="T24" s="35">
        <f t="shared" si="3"/>
        <v>7.65</v>
      </c>
      <c r="U24" s="35">
        <f t="shared" si="3"/>
        <v>1313.17</v>
      </c>
      <c r="V24" s="35">
        <f t="shared" si="3"/>
        <v>2.2000000000000002E-2</v>
      </c>
      <c r="W24" s="35">
        <f t="shared" si="3"/>
        <v>4.0000000000000001E-3</v>
      </c>
      <c r="X24" s="47">
        <f t="shared" si="3"/>
        <v>3.04</v>
      </c>
    </row>
    <row r="25" spans="1:24" s="37" customFormat="1" ht="37.5" customHeight="1" thickBot="1" x14ac:dyDescent="0.3">
      <c r="A25" s="686"/>
      <c r="B25" s="145"/>
      <c r="C25" s="560"/>
      <c r="D25" s="662"/>
      <c r="E25" s="376" t="s">
        <v>21</v>
      </c>
      <c r="F25" s="400"/>
      <c r="G25" s="400"/>
      <c r="H25" s="402"/>
      <c r="I25" s="403"/>
      <c r="J25" s="404"/>
      <c r="K25" s="579">
        <f>K24/27.2</f>
        <v>34.340441176470591</v>
      </c>
      <c r="L25" s="402"/>
      <c r="M25" s="510"/>
      <c r="N25" s="403"/>
      <c r="O25" s="403"/>
      <c r="P25" s="404"/>
      <c r="Q25" s="402"/>
      <c r="R25" s="403"/>
      <c r="S25" s="403"/>
      <c r="T25" s="403"/>
      <c r="U25" s="403"/>
      <c r="V25" s="403"/>
      <c r="W25" s="403"/>
      <c r="X25" s="160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D27" s="11"/>
      <c r="E27" s="295"/>
      <c r="F27" s="26"/>
      <c r="G27" s="11"/>
      <c r="H27" s="11"/>
      <c r="I27" s="11"/>
      <c r="J27" s="11"/>
    </row>
    <row r="28" spans="1:24" ht="18.75" x14ac:dyDescent="0.25">
      <c r="A28" s="604" t="s">
        <v>66</v>
      </c>
      <c r="B28" s="878"/>
      <c r="C28" s="605"/>
      <c r="D28" s="606"/>
      <c r="E28" s="25"/>
      <c r="F28" s="26"/>
      <c r="G28" s="11"/>
      <c r="H28" s="11"/>
      <c r="I28" s="11"/>
      <c r="J28" s="11"/>
    </row>
    <row r="29" spans="1:24" ht="18.75" x14ac:dyDescent="0.25">
      <c r="A29" s="607" t="s">
        <v>67</v>
      </c>
      <c r="B29" s="879"/>
      <c r="C29" s="608"/>
      <c r="D29" s="608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3"/>
  <sheetViews>
    <sheetView topLeftCell="A4" zoomScale="80" zoomScaleNormal="80" workbookViewId="0">
      <selection activeCell="H18" sqref="H18"/>
    </sheetView>
  </sheetViews>
  <sheetFormatPr defaultRowHeight="15" x14ac:dyDescent="0.25"/>
  <cols>
    <col min="1" max="1" width="16.85546875" customWidth="1"/>
    <col min="2" max="2" width="1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3" max="23" width="9.85546875" bestFit="1" customWidth="1"/>
  </cols>
  <sheetData>
    <row r="2" spans="1:27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23</v>
      </c>
      <c r="H2" s="6"/>
      <c r="K2" s="8"/>
      <c r="L2" s="7"/>
      <c r="M2" s="1"/>
      <c r="N2" s="2"/>
    </row>
    <row r="3" spans="1:27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7" s="16" customFormat="1" ht="21.75" customHeight="1" thickBot="1" x14ac:dyDescent="0.3">
      <c r="A4" s="146"/>
      <c r="B4" s="146"/>
      <c r="C4" s="764" t="s">
        <v>39</v>
      </c>
      <c r="D4" s="268"/>
      <c r="E4" s="670"/>
      <c r="F4" s="764"/>
      <c r="G4" s="767"/>
      <c r="H4" s="853" t="s">
        <v>22</v>
      </c>
      <c r="I4" s="854"/>
      <c r="J4" s="855"/>
      <c r="K4" s="692" t="s">
        <v>23</v>
      </c>
      <c r="L4" s="1051" t="s">
        <v>24</v>
      </c>
      <c r="M4" s="1052"/>
      <c r="N4" s="1063"/>
      <c r="O4" s="1063"/>
      <c r="P4" s="1064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7" s="16" customFormat="1" ht="38.25" customHeight="1" thickBot="1" x14ac:dyDescent="0.3">
      <c r="A5" s="147" t="s">
        <v>0</v>
      </c>
      <c r="B5" s="866"/>
      <c r="C5" s="130" t="s">
        <v>40</v>
      </c>
      <c r="D5" s="673" t="s">
        <v>41</v>
      </c>
      <c r="E5" s="108" t="s">
        <v>38</v>
      </c>
      <c r="F5" s="130" t="s">
        <v>26</v>
      </c>
      <c r="G5" s="108" t="s">
        <v>37</v>
      </c>
      <c r="H5" s="103" t="s">
        <v>27</v>
      </c>
      <c r="I5" s="522" t="s">
        <v>28</v>
      </c>
      <c r="J5" s="103" t="s">
        <v>29</v>
      </c>
      <c r="K5" s="693" t="s">
        <v>30</v>
      </c>
      <c r="L5" s="529" t="s">
        <v>31</v>
      </c>
      <c r="M5" s="130" t="s">
        <v>119</v>
      </c>
      <c r="N5" s="522" t="s">
        <v>32</v>
      </c>
      <c r="O5" s="892" t="s">
        <v>120</v>
      </c>
      <c r="P5" s="522" t="s">
        <v>121</v>
      </c>
      <c r="Q5" s="103" t="s">
        <v>33</v>
      </c>
      <c r="R5" s="522" t="s">
        <v>34</v>
      </c>
      <c r="S5" s="103" t="s">
        <v>35</v>
      </c>
      <c r="T5" s="522" t="s">
        <v>36</v>
      </c>
      <c r="U5" s="103" t="s">
        <v>122</v>
      </c>
      <c r="V5" s="522" t="s">
        <v>123</v>
      </c>
      <c r="W5" s="103" t="s">
        <v>124</v>
      </c>
      <c r="X5" s="522" t="s">
        <v>125</v>
      </c>
    </row>
    <row r="6" spans="1:27" s="16" customFormat="1" ht="39" customHeight="1" x14ac:dyDescent="0.25">
      <c r="A6" s="150" t="s">
        <v>6</v>
      </c>
      <c r="B6" s="288"/>
      <c r="C6" s="465">
        <v>28</v>
      </c>
      <c r="D6" s="466" t="s">
        <v>19</v>
      </c>
      <c r="E6" s="466" t="s">
        <v>131</v>
      </c>
      <c r="F6" s="428">
        <v>100</v>
      </c>
      <c r="G6" s="512"/>
      <c r="H6" s="291">
        <v>0.8</v>
      </c>
      <c r="I6" s="20">
        <v>1</v>
      </c>
      <c r="J6" s="47">
        <v>2.6</v>
      </c>
      <c r="K6" s="290">
        <v>14</v>
      </c>
      <c r="L6" s="259">
        <v>0.03</v>
      </c>
      <c r="M6" s="80">
        <v>0.04</v>
      </c>
      <c r="N6" s="13">
        <v>10</v>
      </c>
      <c r="O6" s="13">
        <v>10</v>
      </c>
      <c r="P6" s="44">
        <v>0</v>
      </c>
      <c r="Q6" s="617">
        <v>23</v>
      </c>
      <c r="R6" s="92">
        <v>42</v>
      </c>
      <c r="S6" s="92">
        <v>14</v>
      </c>
      <c r="T6" s="299">
        <v>0.6</v>
      </c>
      <c r="U6" s="92">
        <v>196</v>
      </c>
      <c r="V6" s="92">
        <v>0</v>
      </c>
      <c r="W6" s="299">
        <v>0</v>
      </c>
      <c r="X6" s="93">
        <v>0</v>
      </c>
    </row>
    <row r="7" spans="1:27" s="16" customFormat="1" ht="39" customHeight="1" x14ac:dyDescent="0.25">
      <c r="A7" s="109"/>
      <c r="B7" s="218"/>
      <c r="C7" s="105">
        <v>89</v>
      </c>
      <c r="D7" s="156" t="s">
        <v>10</v>
      </c>
      <c r="E7" s="397" t="s">
        <v>170</v>
      </c>
      <c r="F7" s="467">
        <v>100</v>
      </c>
      <c r="G7" s="179"/>
      <c r="H7" s="267">
        <v>19.5</v>
      </c>
      <c r="I7" s="84">
        <v>18.23</v>
      </c>
      <c r="J7" s="222">
        <v>4.55</v>
      </c>
      <c r="K7" s="411">
        <v>260.49</v>
      </c>
      <c r="L7" s="267">
        <v>0.06</v>
      </c>
      <c r="M7" s="223">
        <v>0.14000000000000001</v>
      </c>
      <c r="N7" s="84">
        <v>1.28</v>
      </c>
      <c r="O7" s="84">
        <v>0</v>
      </c>
      <c r="P7" s="222">
        <v>0</v>
      </c>
      <c r="Q7" s="267">
        <v>20.98</v>
      </c>
      <c r="R7" s="84">
        <v>191.49</v>
      </c>
      <c r="S7" s="84">
        <v>25.45</v>
      </c>
      <c r="T7" s="84">
        <v>2.85</v>
      </c>
      <c r="U7" s="84">
        <v>345.31</v>
      </c>
      <c r="V7" s="84">
        <v>8.0000000000000002E-3</v>
      </c>
      <c r="W7" s="84">
        <v>0</v>
      </c>
      <c r="X7" s="222">
        <v>0.06</v>
      </c>
    </row>
    <row r="8" spans="1:27" s="16" customFormat="1" ht="39" customHeight="1" x14ac:dyDescent="0.25">
      <c r="A8" s="109"/>
      <c r="B8" s="218"/>
      <c r="C8" s="105">
        <v>65</v>
      </c>
      <c r="D8" s="156" t="s">
        <v>49</v>
      </c>
      <c r="E8" s="397" t="s">
        <v>54</v>
      </c>
      <c r="F8" s="467">
        <v>180</v>
      </c>
      <c r="G8" s="458"/>
      <c r="H8" s="267">
        <v>8.11</v>
      </c>
      <c r="I8" s="84">
        <v>4.72</v>
      </c>
      <c r="J8" s="222">
        <v>49.54</v>
      </c>
      <c r="K8" s="225">
        <v>272.97000000000003</v>
      </c>
      <c r="L8" s="80">
        <v>0.1</v>
      </c>
      <c r="M8" s="80">
        <v>0.03</v>
      </c>
      <c r="N8" s="13">
        <v>0</v>
      </c>
      <c r="O8" s="13">
        <v>20</v>
      </c>
      <c r="P8" s="23">
        <v>0.08</v>
      </c>
      <c r="Q8" s="259">
        <v>16.25</v>
      </c>
      <c r="R8" s="13">
        <v>61</v>
      </c>
      <c r="S8" s="13">
        <v>10.97</v>
      </c>
      <c r="T8" s="13">
        <v>1.1100000000000001</v>
      </c>
      <c r="U8" s="13">
        <v>87</v>
      </c>
      <c r="V8" s="13">
        <v>1E-3</v>
      </c>
      <c r="W8" s="13">
        <v>0</v>
      </c>
      <c r="X8" s="44">
        <v>0.02</v>
      </c>
    </row>
    <row r="9" spans="1:27" s="16" customFormat="1" ht="39" customHeight="1" x14ac:dyDescent="0.25">
      <c r="A9" s="109"/>
      <c r="B9" s="218"/>
      <c r="C9" s="514">
        <v>107</v>
      </c>
      <c r="D9" s="194" t="s">
        <v>18</v>
      </c>
      <c r="E9" s="231" t="s">
        <v>136</v>
      </c>
      <c r="F9" s="243">
        <v>200</v>
      </c>
      <c r="G9" s="661"/>
      <c r="H9" s="258">
        <v>1</v>
      </c>
      <c r="I9" s="15">
        <v>0.2</v>
      </c>
      <c r="J9" s="42">
        <v>20.2</v>
      </c>
      <c r="K9" s="203">
        <v>92</v>
      </c>
      <c r="L9" s="291">
        <v>0.02</v>
      </c>
      <c r="M9" s="19">
        <v>0.02</v>
      </c>
      <c r="N9" s="20">
        <v>4</v>
      </c>
      <c r="O9" s="20">
        <v>0</v>
      </c>
      <c r="P9" s="47">
        <v>0</v>
      </c>
      <c r="Q9" s="291">
        <v>14</v>
      </c>
      <c r="R9" s="20">
        <v>14</v>
      </c>
      <c r="S9" s="20">
        <v>8</v>
      </c>
      <c r="T9" s="20">
        <v>2.8</v>
      </c>
      <c r="U9" s="20">
        <v>240</v>
      </c>
      <c r="V9" s="20">
        <v>2E-3</v>
      </c>
      <c r="W9" s="20">
        <v>0</v>
      </c>
      <c r="X9" s="47">
        <v>0</v>
      </c>
    </row>
    <row r="10" spans="1:27" s="16" customFormat="1" ht="39" customHeight="1" x14ac:dyDescent="0.25">
      <c r="A10" s="109"/>
      <c r="B10" s="218"/>
      <c r="C10" s="411">
        <v>119</v>
      </c>
      <c r="D10" s="156" t="s">
        <v>14</v>
      </c>
      <c r="E10" s="224" t="s">
        <v>55</v>
      </c>
      <c r="F10" s="139">
        <v>20</v>
      </c>
      <c r="G10" s="660"/>
      <c r="H10" s="291">
        <v>1.52</v>
      </c>
      <c r="I10" s="20">
        <v>0.16</v>
      </c>
      <c r="J10" s="47">
        <v>9.84</v>
      </c>
      <c r="K10" s="468">
        <v>47</v>
      </c>
      <c r="L10" s="291">
        <v>0.02</v>
      </c>
      <c r="M10" s="19">
        <v>0.01</v>
      </c>
      <c r="N10" s="20">
        <v>0</v>
      </c>
      <c r="O10" s="20">
        <v>0</v>
      </c>
      <c r="P10" s="47">
        <v>0</v>
      </c>
      <c r="Q10" s="19">
        <v>4</v>
      </c>
      <c r="R10" s="20">
        <v>13</v>
      </c>
      <c r="S10" s="20">
        <v>2.8</v>
      </c>
      <c r="T10" s="20">
        <v>0.22</v>
      </c>
      <c r="U10" s="20">
        <v>18.600000000000001</v>
      </c>
      <c r="V10" s="20">
        <v>1E-3</v>
      </c>
      <c r="W10" s="20">
        <v>1E-3</v>
      </c>
      <c r="X10" s="47">
        <v>2.9</v>
      </c>
    </row>
    <row r="11" spans="1:27" s="16" customFormat="1" ht="39" customHeight="1" x14ac:dyDescent="0.25">
      <c r="A11" s="109"/>
      <c r="B11" s="218"/>
      <c r="C11" s="105">
        <v>120</v>
      </c>
      <c r="D11" s="156" t="s">
        <v>15</v>
      </c>
      <c r="E11" s="224" t="s">
        <v>47</v>
      </c>
      <c r="F11" s="139">
        <v>20</v>
      </c>
      <c r="G11" s="139"/>
      <c r="H11" s="258">
        <v>1.32</v>
      </c>
      <c r="I11" s="15">
        <v>0.24</v>
      </c>
      <c r="J11" s="42">
        <v>8.0399999999999991</v>
      </c>
      <c r="K11" s="273">
        <v>39.6</v>
      </c>
      <c r="L11" s="291">
        <v>0.03</v>
      </c>
      <c r="M11" s="19">
        <v>0.02</v>
      </c>
      <c r="N11" s="20">
        <v>0</v>
      </c>
      <c r="O11" s="20">
        <v>0</v>
      </c>
      <c r="P11" s="47">
        <v>0</v>
      </c>
      <c r="Q11" s="291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1E-3</v>
      </c>
      <c r="W11" s="20">
        <v>1E-3</v>
      </c>
      <c r="X11" s="47">
        <v>0</v>
      </c>
    </row>
    <row r="12" spans="1:27" s="16" customFormat="1" ht="39" customHeight="1" x14ac:dyDescent="0.25">
      <c r="A12" s="109"/>
      <c r="B12" s="218"/>
      <c r="C12" s="469"/>
      <c r="D12" s="803"/>
      <c r="E12" s="325" t="s">
        <v>20</v>
      </c>
      <c r="F12" s="286">
        <f>F6+F7+F8+F9+F10+F11</f>
        <v>620</v>
      </c>
      <c r="G12" s="286"/>
      <c r="H12" s="215">
        <f t="shared" ref="H12:X12" si="0">H6+H7+H8+H9+H10+H11</f>
        <v>32.25</v>
      </c>
      <c r="I12" s="35">
        <f t="shared" si="0"/>
        <v>24.549999999999997</v>
      </c>
      <c r="J12" s="72">
        <f t="shared" si="0"/>
        <v>94.77000000000001</v>
      </c>
      <c r="K12" s="407">
        <f t="shared" si="0"/>
        <v>726.06000000000006</v>
      </c>
      <c r="L12" s="215">
        <f t="shared" si="0"/>
        <v>0.26</v>
      </c>
      <c r="M12" s="35">
        <f t="shared" si="0"/>
        <v>0.26</v>
      </c>
      <c r="N12" s="35">
        <f t="shared" si="0"/>
        <v>15.28</v>
      </c>
      <c r="O12" s="35">
        <f t="shared" si="0"/>
        <v>30</v>
      </c>
      <c r="P12" s="72">
        <f t="shared" si="0"/>
        <v>0.08</v>
      </c>
      <c r="Q12" s="215">
        <f t="shared" si="0"/>
        <v>84.03</v>
      </c>
      <c r="R12" s="35">
        <f t="shared" si="0"/>
        <v>351.49</v>
      </c>
      <c r="S12" s="35">
        <f t="shared" si="0"/>
        <v>70.62</v>
      </c>
      <c r="T12" s="35">
        <f t="shared" si="0"/>
        <v>8.36</v>
      </c>
      <c r="U12" s="35">
        <f t="shared" si="0"/>
        <v>933.91</v>
      </c>
      <c r="V12" s="35">
        <f t="shared" si="0"/>
        <v>1.3000000000000001E-2</v>
      </c>
      <c r="W12" s="35">
        <f t="shared" si="0"/>
        <v>2E-3</v>
      </c>
      <c r="X12" s="72">
        <f t="shared" si="0"/>
        <v>2.98</v>
      </c>
    </row>
    <row r="13" spans="1:27" s="16" customFormat="1" ht="39" customHeight="1" thickBot="1" x14ac:dyDescent="0.3">
      <c r="A13" s="109"/>
      <c r="B13" s="137"/>
      <c r="C13" s="469"/>
      <c r="D13" s="558"/>
      <c r="E13" s="376" t="s">
        <v>21</v>
      </c>
      <c r="F13" s="211"/>
      <c r="G13" s="211"/>
      <c r="H13" s="263"/>
      <c r="I13" s="159"/>
      <c r="J13" s="160"/>
      <c r="K13" s="346">
        <f>K12/27.2</f>
        <v>26.693382352941178</v>
      </c>
      <c r="L13" s="263"/>
      <c r="M13" s="221"/>
      <c r="N13" s="159"/>
      <c r="O13" s="159"/>
      <c r="P13" s="160"/>
      <c r="Q13" s="263"/>
      <c r="R13" s="159"/>
      <c r="S13" s="159"/>
      <c r="T13" s="159"/>
      <c r="U13" s="159"/>
      <c r="V13" s="159"/>
      <c r="W13" s="159"/>
      <c r="X13" s="160"/>
    </row>
    <row r="14" spans="1:27" s="16" customFormat="1" ht="39" customHeight="1" x14ac:dyDescent="0.25">
      <c r="A14" s="150" t="s">
        <v>7</v>
      </c>
      <c r="B14" s="827"/>
      <c r="C14" s="429">
        <v>4</v>
      </c>
      <c r="D14" s="714" t="s">
        <v>19</v>
      </c>
      <c r="E14" s="804" t="s">
        <v>142</v>
      </c>
      <c r="F14" s="805">
        <v>100</v>
      </c>
      <c r="G14" s="161"/>
      <c r="H14" s="267">
        <v>0.96</v>
      </c>
      <c r="I14" s="84">
        <v>8.89</v>
      </c>
      <c r="J14" s="222">
        <v>3.05</v>
      </c>
      <c r="K14" s="411">
        <v>93.31</v>
      </c>
      <c r="L14" s="532">
        <v>0.04</v>
      </c>
      <c r="M14" s="533">
        <v>0.04</v>
      </c>
      <c r="N14" s="534">
        <v>19.920000000000002</v>
      </c>
      <c r="O14" s="534">
        <v>90</v>
      </c>
      <c r="P14" s="535">
        <v>0</v>
      </c>
      <c r="Q14" s="532">
        <v>27.17</v>
      </c>
      <c r="R14" s="534">
        <v>34.89</v>
      </c>
      <c r="S14" s="534">
        <v>18.29</v>
      </c>
      <c r="T14" s="534">
        <v>0.75</v>
      </c>
      <c r="U14" s="534">
        <v>232.69</v>
      </c>
      <c r="V14" s="534">
        <v>1E-3</v>
      </c>
      <c r="W14" s="534">
        <v>0</v>
      </c>
      <c r="X14" s="530">
        <v>0.01</v>
      </c>
    </row>
    <row r="15" spans="1:27" s="16" customFormat="1" ht="39" customHeight="1" x14ac:dyDescent="0.25">
      <c r="A15" s="109"/>
      <c r="B15" s="218"/>
      <c r="C15" s="153">
        <v>31</v>
      </c>
      <c r="D15" s="156" t="s">
        <v>98</v>
      </c>
      <c r="E15" s="509" t="s">
        <v>78</v>
      </c>
      <c r="F15" s="244">
        <v>250</v>
      </c>
      <c r="G15" s="139"/>
      <c r="H15" s="259">
        <v>7.09</v>
      </c>
      <c r="I15" s="13">
        <v>10.119999999999999</v>
      </c>
      <c r="J15" s="44">
        <v>11.27</v>
      </c>
      <c r="K15" s="141">
        <v>165.55</v>
      </c>
      <c r="L15" s="80">
        <v>0.05</v>
      </c>
      <c r="M15" s="80">
        <v>0.08</v>
      </c>
      <c r="N15" s="13">
        <v>6.42</v>
      </c>
      <c r="O15" s="13">
        <v>160</v>
      </c>
      <c r="P15" s="23">
        <v>7.0000000000000007E-2</v>
      </c>
      <c r="Q15" s="259">
        <v>40.53</v>
      </c>
      <c r="R15" s="13">
        <v>94.83</v>
      </c>
      <c r="S15" s="13">
        <v>24.93</v>
      </c>
      <c r="T15" s="13">
        <v>1.6</v>
      </c>
      <c r="U15" s="13">
        <v>337.03</v>
      </c>
      <c r="V15" s="13">
        <v>7.0000000000000001E-3</v>
      </c>
      <c r="W15" s="13">
        <v>1E-3</v>
      </c>
      <c r="X15" s="44">
        <v>0.04</v>
      </c>
      <c r="AA15" s="531"/>
    </row>
    <row r="16" spans="1:27" s="16" customFormat="1" ht="39" customHeight="1" x14ac:dyDescent="0.25">
      <c r="A16" s="111"/>
      <c r="B16" s="170"/>
      <c r="C16" s="153">
        <v>296</v>
      </c>
      <c r="D16" s="156" t="s">
        <v>10</v>
      </c>
      <c r="E16" s="509" t="s">
        <v>109</v>
      </c>
      <c r="F16" s="244">
        <v>100</v>
      </c>
      <c r="G16" s="139"/>
      <c r="H16" s="223">
        <v>20.99</v>
      </c>
      <c r="I16" s="84">
        <v>21.48</v>
      </c>
      <c r="J16" s="85">
        <v>8.59</v>
      </c>
      <c r="K16" s="225">
        <v>312.86</v>
      </c>
      <c r="L16" s="291">
        <v>0.09</v>
      </c>
      <c r="M16" s="19">
        <v>0.17</v>
      </c>
      <c r="N16" s="20">
        <v>1.54</v>
      </c>
      <c r="O16" s="20">
        <v>30</v>
      </c>
      <c r="P16" s="47">
        <v>0.23</v>
      </c>
      <c r="Q16" s="291">
        <v>34.21</v>
      </c>
      <c r="R16" s="20">
        <v>199.3</v>
      </c>
      <c r="S16" s="20">
        <v>25.17</v>
      </c>
      <c r="T16" s="20">
        <v>2.27</v>
      </c>
      <c r="U16" s="20">
        <v>301.35000000000002</v>
      </c>
      <c r="V16" s="20">
        <v>6.0000000000000001E-3</v>
      </c>
      <c r="W16" s="20">
        <v>3.0000000000000001E-3</v>
      </c>
      <c r="X16" s="47">
        <v>0.1</v>
      </c>
    </row>
    <row r="17" spans="1:24" s="16" customFormat="1" ht="48" customHeight="1" x14ac:dyDescent="0.25">
      <c r="A17" s="111"/>
      <c r="B17" s="242"/>
      <c r="C17" s="153">
        <v>312</v>
      </c>
      <c r="D17" s="278" t="s">
        <v>64</v>
      </c>
      <c r="E17" s="397" t="s">
        <v>168</v>
      </c>
      <c r="F17" s="105">
        <v>180</v>
      </c>
      <c r="G17" s="179"/>
      <c r="H17" s="267">
        <v>4.33</v>
      </c>
      <c r="I17" s="84">
        <v>8.76</v>
      </c>
      <c r="J17" s="222">
        <v>19.32</v>
      </c>
      <c r="K17" s="411">
        <v>175.39</v>
      </c>
      <c r="L17" s="259">
        <v>0.13</v>
      </c>
      <c r="M17" s="13">
        <v>0.15</v>
      </c>
      <c r="N17" s="13">
        <v>29.73</v>
      </c>
      <c r="O17" s="13">
        <v>150</v>
      </c>
      <c r="P17" s="23">
        <v>0.09</v>
      </c>
      <c r="Q17" s="259">
        <v>67.75</v>
      </c>
      <c r="R17" s="13">
        <v>108.66</v>
      </c>
      <c r="S17" s="13">
        <v>36.56</v>
      </c>
      <c r="T17" s="13">
        <v>1.37</v>
      </c>
      <c r="U17" s="13">
        <v>510.86</v>
      </c>
      <c r="V17" s="13">
        <v>6.4799999999999996E-3</v>
      </c>
      <c r="W17" s="13">
        <v>8.3000000000000001E-4</v>
      </c>
      <c r="X17" s="72">
        <v>0.03</v>
      </c>
    </row>
    <row r="18" spans="1:24" s="16" customFormat="1" ht="39" customHeight="1" x14ac:dyDescent="0.25">
      <c r="A18" s="111"/>
      <c r="B18" s="242"/>
      <c r="C18" s="152">
        <v>114</v>
      </c>
      <c r="D18" s="194" t="s">
        <v>46</v>
      </c>
      <c r="E18" s="231" t="s">
        <v>52</v>
      </c>
      <c r="F18" s="732">
        <v>200</v>
      </c>
      <c r="G18" s="138"/>
      <c r="H18" s="17">
        <v>0</v>
      </c>
      <c r="I18" s="15">
        <v>0</v>
      </c>
      <c r="J18" s="18">
        <v>7.27</v>
      </c>
      <c r="K18" s="203">
        <v>28.73</v>
      </c>
      <c r="L18" s="258">
        <v>0</v>
      </c>
      <c r="M18" s="17">
        <v>0</v>
      </c>
      <c r="N18" s="15">
        <v>0</v>
      </c>
      <c r="O18" s="15">
        <v>0</v>
      </c>
      <c r="P18" s="42">
        <v>0</v>
      </c>
      <c r="Q18" s="258">
        <v>0.26</v>
      </c>
      <c r="R18" s="15">
        <v>0.03</v>
      </c>
      <c r="S18" s="15">
        <v>0.03</v>
      </c>
      <c r="T18" s="15">
        <v>0.02</v>
      </c>
      <c r="U18" s="15">
        <v>0.28999999999999998</v>
      </c>
      <c r="V18" s="15">
        <v>0</v>
      </c>
      <c r="W18" s="15">
        <v>0</v>
      </c>
      <c r="X18" s="42">
        <v>0</v>
      </c>
    </row>
    <row r="19" spans="1:24" s="16" customFormat="1" ht="29.25" customHeight="1" x14ac:dyDescent="0.25">
      <c r="A19" s="111"/>
      <c r="B19" s="242"/>
      <c r="C19" s="514">
        <v>119</v>
      </c>
      <c r="D19" s="156" t="s">
        <v>14</v>
      </c>
      <c r="E19" s="458" t="s">
        <v>55</v>
      </c>
      <c r="F19" s="139">
        <v>20</v>
      </c>
      <c r="G19" s="660"/>
      <c r="H19" s="291">
        <v>1.52</v>
      </c>
      <c r="I19" s="20">
        <v>0.16</v>
      </c>
      <c r="J19" s="47">
        <v>9.84</v>
      </c>
      <c r="K19" s="468">
        <v>47</v>
      </c>
      <c r="L19" s="291">
        <v>0.02</v>
      </c>
      <c r="M19" s="19">
        <v>0.01</v>
      </c>
      <c r="N19" s="20">
        <v>0</v>
      </c>
      <c r="O19" s="20">
        <v>0</v>
      </c>
      <c r="P19" s="47">
        <v>0</v>
      </c>
      <c r="Q19" s="19">
        <v>4</v>
      </c>
      <c r="R19" s="20">
        <v>13</v>
      </c>
      <c r="S19" s="20">
        <v>2.8</v>
      </c>
      <c r="T19" s="20">
        <v>0.22</v>
      </c>
      <c r="U19" s="20">
        <v>18.600000000000001</v>
      </c>
      <c r="V19" s="20">
        <v>1E-3</v>
      </c>
      <c r="W19" s="20">
        <v>1E-3</v>
      </c>
      <c r="X19" s="47">
        <v>2.9</v>
      </c>
    </row>
    <row r="20" spans="1:24" s="16" customFormat="1" ht="39" customHeight="1" x14ac:dyDescent="0.25">
      <c r="A20" s="111"/>
      <c r="B20" s="242"/>
      <c r="C20" s="153">
        <v>120</v>
      </c>
      <c r="D20" s="156" t="s">
        <v>15</v>
      </c>
      <c r="E20" s="458" t="s">
        <v>47</v>
      </c>
      <c r="F20" s="139">
        <v>20</v>
      </c>
      <c r="G20" s="139"/>
      <c r="H20" s="258">
        <v>1.32</v>
      </c>
      <c r="I20" s="15">
        <v>0.24</v>
      </c>
      <c r="J20" s="42">
        <v>8.0399999999999991</v>
      </c>
      <c r="K20" s="273">
        <v>39.6</v>
      </c>
      <c r="L20" s="291">
        <v>0.03</v>
      </c>
      <c r="M20" s="19">
        <v>0.02</v>
      </c>
      <c r="N20" s="20">
        <v>0</v>
      </c>
      <c r="O20" s="20">
        <v>0</v>
      </c>
      <c r="P20" s="47">
        <v>0</v>
      </c>
      <c r="Q20" s="291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7">
        <v>0</v>
      </c>
    </row>
    <row r="21" spans="1:24" s="16" customFormat="1" ht="39" customHeight="1" x14ac:dyDescent="0.25">
      <c r="A21" s="111"/>
      <c r="B21" s="170"/>
      <c r="C21" s="559"/>
      <c r="D21" s="703"/>
      <c r="E21" s="459" t="s">
        <v>20</v>
      </c>
      <c r="F21" s="284">
        <f>F14+F15+F16+F17+F18+F19+F20</f>
        <v>870</v>
      </c>
      <c r="G21" s="284"/>
      <c r="H21" s="36">
        <f t="shared" ref="H21:X21" si="1">H14+H15+H16+H17+H18+H19+H20</f>
        <v>36.21</v>
      </c>
      <c r="I21" s="35">
        <f t="shared" si="1"/>
        <v>49.649999999999991</v>
      </c>
      <c r="J21" s="282">
        <f t="shared" si="1"/>
        <v>67.38</v>
      </c>
      <c r="K21" s="427">
        <f>K14+K15+K16+K17+K18+K19+K20</f>
        <v>862.44</v>
      </c>
      <c r="L21" s="36">
        <f t="shared" si="1"/>
        <v>0.36</v>
      </c>
      <c r="M21" s="35">
        <f t="shared" si="1"/>
        <v>0.47000000000000008</v>
      </c>
      <c r="N21" s="35">
        <f t="shared" si="1"/>
        <v>57.61</v>
      </c>
      <c r="O21" s="35">
        <f t="shared" si="1"/>
        <v>430</v>
      </c>
      <c r="P21" s="72">
        <f t="shared" si="1"/>
        <v>0.39</v>
      </c>
      <c r="Q21" s="36">
        <f t="shared" si="1"/>
        <v>179.72</v>
      </c>
      <c r="R21" s="35">
        <f t="shared" si="1"/>
        <v>480.70999999999992</v>
      </c>
      <c r="S21" s="35">
        <f t="shared" si="1"/>
        <v>117.18</v>
      </c>
      <c r="T21" s="35">
        <f t="shared" si="1"/>
        <v>7.01</v>
      </c>
      <c r="U21" s="35">
        <f t="shared" si="1"/>
        <v>1447.82</v>
      </c>
      <c r="V21" s="35">
        <f t="shared" si="1"/>
        <v>2.248E-2</v>
      </c>
      <c r="W21" s="35">
        <f t="shared" si="1"/>
        <v>6.8300000000000001E-3</v>
      </c>
      <c r="X21" s="72">
        <f t="shared" si="1"/>
        <v>3.08</v>
      </c>
    </row>
    <row r="22" spans="1:24" s="16" customFormat="1" ht="39" customHeight="1" thickBot="1" x14ac:dyDescent="0.3">
      <c r="A22" s="277"/>
      <c r="B22" s="264"/>
      <c r="C22" s="560"/>
      <c r="D22" s="558"/>
      <c r="E22" s="460" t="s">
        <v>21</v>
      </c>
      <c r="F22" s="400"/>
      <c r="G22" s="142"/>
      <c r="H22" s="162"/>
      <c r="I22" s="52"/>
      <c r="J22" s="131"/>
      <c r="K22" s="209">
        <f>K21/27.2</f>
        <v>31.707352941176474</v>
      </c>
      <c r="L22" s="162"/>
      <c r="M22" s="52"/>
      <c r="N22" s="52"/>
      <c r="O22" s="52"/>
      <c r="P22" s="120"/>
      <c r="Q22" s="162"/>
      <c r="R22" s="52"/>
      <c r="S22" s="52"/>
      <c r="T22" s="52"/>
      <c r="U22" s="52"/>
      <c r="V22" s="52"/>
      <c r="W22" s="52"/>
      <c r="X22" s="120"/>
    </row>
    <row r="23" spans="1:24" x14ac:dyDescent="0.25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4"/>
  <sheetViews>
    <sheetView topLeftCell="A7" zoomScale="90" zoomScaleNormal="90" workbookViewId="0">
      <selection activeCell="H17" sqref="H17"/>
    </sheetView>
  </sheetViews>
  <sheetFormatPr defaultRowHeight="15" x14ac:dyDescent="0.25"/>
  <cols>
    <col min="1" max="1" width="16.85546875" customWidth="1"/>
    <col min="2" max="2" width="1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24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46"/>
      <c r="B4" s="146"/>
      <c r="C4" s="835" t="s">
        <v>39</v>
      </c>
      <c r="D4" s="896"/>
      <c r="E4" s="670"/>
      <c r="F4" s="764"/>
      <c r="G4" s="764"/>
      <c r="H4" s="888" t="s">
        <v>22</v>
      </c>
      <c r="I4" s="889"/>
      <c r="J4" s="890"/>
      <c r="K4" s="671" t="s">
        <v>23</v>
      </c>
      <c r="L4" s="1051" t="s">
        <v>24</v>
      </c>
      <c r="M4" s="1052"/>
      <c r="N4" s="1063"/>
      <c r="O4" s="1063"/>
      <c r="P4" s="1064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38.25" customHeight="1" thickBot="1" x14ac:dyDescent="0.3">
      <c r="A5" s="147" t="s">
        <v>0</v>
      </c>
      <c r="B5" s="147"/>
      <c r="C5" s="108" t="s">
        <v>40</v>
      </c>
      <c r="D5" s="897" t="s">
        <v>41</v>
      </c>
      <c r="E5" s="108" t="s">
        <v>38</v>
      </c>
      <c r="F5" s="130" t="s">
        <v>26</v>
      </c>
      <c r="G5" s="130" t="s">
        <v>37</v>
      </c>
      <c r="H5" s="843" t="s">
        <v>27</v>
      </c>
      <c r="I5" s="522" t="s">
        <v>28</v>
      </c>
      <c r="J5" s="844" t="s">
        <v>29</v>
      </c>
      <c r="K5" s="674" t="s">
        <v>30</v>
      </c>
      <c r="L5" s="529" t="s">
        <v>31</v>
      </c>
      <c r="M5" s="130" t="s">
        <v>119</v>
      </c>
      <c r="N5" s="522" t="s">
        <v>32</v>
      </c>
      <c r="O5" s="892" t="s">
        <v>120</v>
      </c>
      <c r="P5" s="522" t="s">
        <v>121</v>
      </c>
      <c r="Q5" s="103" t="s">
        <v>33</v>
      </c>
      <c r="R5" s="522" t="s">
        <v>34</v>
      </c>
      <c r="S5" s="103" t="s">
        <v>35</v>
      </c>
      <c r="T5" s="522" t="s">
        <v>36</v>
      </c>
      <c r="U5" s="103" t="s">
        <v>122</v>
      </c>
      <c r="V5" s="522" t="s">
        <v>123</v>
      </c>
      <c r="W5" s="103" t="s">
        <v>124</v>
      </c>
      <c r="X5" s="522" t="s">
        <v>125</v>
      </c>
    </row>
    <row r="6" spans="1:24" s="16" customFormat="1" ht="39" customHeight="1" x14ac:dyDescent="0.25">
      <c r="A6" s="150" t="s">
        <v>6</v>
      </c>
      <c r="B6" s="437"/>
      <c r="C6" s="232">
        <v>25</v>
      </c>
      <c r="D6" s="678" t="s">
        <v>19</v>
      </c>
      <c r="E6" s="375" t="s">
        <v>50</v>
      </c>
      <c r="F6" s="654">
        <v>150</v>
      </c>
      <c r="G6" s="143"/>
      <c r="H6" s="39">
        <v>0.6</v>
      </c>
      <c r="I6" s="40">
        <v>0.45</v>
      </c>
      <c r="J6" s="43">
        <v>15.45</v>
      </c>
      <c r="K6" s="205">
        <v>70.5</v>
      </c>
      <c r="L6" s="281">
        <v>0.03</v>
      </c>
      <c r="M6" s="39">
        <v>0.05</v>
      </c>
      <c r="N6" s="40">
        <v>7.5</v>
      </c>
      <c r="O6" s="40">
        <v>0</v>
      </c>
      <c r="P6" s="41">
        <v>0</v>
      </c>
      <c r="Q6" s="39">
        <v>28.5</v>
      </c>
      <c r="R6" s="40">
        <v>24</v>
      </c>
      <c r="S6" s="40">
        <v>18</v>
      </c>
      <c r="T6" s="40">
        <v>0</v>
      </c>
      <c r="U6" s="40">
        <v>232.5</v>
      </c>
      <c r="V6" s="40">
        <v>1E-3</v>
      </c>
      <c r="W6" s="40">
        <v>0</v>
      </c>
      <c r="X6" s="47">
        <v>0.01</v>
      </c>
    </row>
    <row r="7" spans="1:24" s="16" customFormat="1" ht="39" customHeight="1" x14ac:dyDescent="0.25">
      <c r="A7" s="109"/>
      <c r="B7" s="170"/>
      <c r="C7" s="139">
        <v>67</v>
      </c>
      <c r="D7" s="156" t="s">
        <v>62</v>
      </c>
      <c r="E7" s="156" t="s">
        <v>165</v>
      </c>
      <c r="F7" s="179">
        <v>200</v>
      </c>
      <c r="G7" s="156"/>
      <c r="H7" s="291">
        <v>25.15</v>
      </c>
      <c r="I7" s="20">
        <v>26.96</v>
      </c>
      <c r="J7" s="47">
        <v>3.72</v>
      </c>
      <c r="K7" s="206">
        <v>360.42</v>
      </c>
      <c r="L7" s="291">
        <v>0.1</v>
      </c>
      <c r="M7" s="19">
        <v>0.69</v>
      </c>
      <c r="N7" s="20">
        <v>0.37</v>
      </c>
      <c r="O7" s="20">
        <v>310</v>
      </c>
      <c r="P7" s="47">
        <v>3.83</v>
      </c>
      <c r="Q7" s="19">
        <v>299.25</v>
      </c>
      <c r="R7" s="20">
        <v>403.42</v>
      </c>
      <c r="S7" s="20">
        <v>30.23</v>
      </c>
      <c r="T7" s="20">
        <v>3.73</v>
      </c>
      <c r="U7" s="20">
        <v>274.95</v>
      </c>
      <c r="V7" s="20">
        <v>5.0000000000000001E-3</v>
      </c>
      <c r="W7" s="20">
        <v>4.3999999999999997E-2</v>
      </c>
      <c r="X7" s="47">
        <v>0.01</v>
      </c>
    </row>
    <row r="8" spans="1:24" s="16" customFormat="1" ht="39" customHeight="1" x14ac:dyDescent="0.25">
      <c r="A8" s="109"/>
      <c r="B8" s="218"/>
      <c r="C8" s="139">
        <v>115</v>
      </c>
      <c r="D8" s="344" t="s">
        <v>18</v>
      </c>
      <c r="E8" s="731" t="s">
        <v>45</v>
      </c>
      <c r="F8" s="655">
        <v>200</v>
      </c>
      <c r="G8" s="140"/>
      <c r="H8" s="17">
        <v>6.64</v>
      </c>
      <c r="I8" s="15">
        <v>5.15</v>
      </c>
      <c r="J8" s="18">
        <v>16.809999999999999</v>
      </c>
      <c r="K8" s="203">
        <v>141.19</v>
      </c>
      <c r="L8" s="258">
        <v>0.06</v>
      </c>
      <c r="M8" s="17">
        <v>0.26</v>
      </c>
      <c r="N8" s="15">
        <v>1.0900000000000001</v>
      </c>
      <c r="O8" s="15">
        <v>30</v>
      </c>
      <c r="P8" s="42">
        <v>0.1</v>
      </c>
      <c r="Q8" s="17">
        <v>226.48</v>
      </c>
      <c r="R8" s="15">
        <v>187.22</v>
      </c>
      <c r="S8" s="15">
        <v>40.369999999999997</v>
      </c>
      <c r="T8" s="15">
        <v>0.97</v>
      </c>
      <c r="U8" s="15">
        <v>304.77999999999997</v>
      </c>
      <c r="V8" s="15">
        <v>1.7000000000000001E-2</v>
      </c>
      <c r="W8" s="15">
        <v>4.0000000000000001E-3</v>
      </c>
      <c r="X8" s="42">
        <v>0.05</v>
      </c>
    </row>
    <row r="9" spans="1:24" s="16" customFormat="1" ht="39" customHeight="1" x14ac:dyDescent="0.25">
      <c r="A9" s="109"/>
      <c r="B9" s="218"/>
      <c r="C9" s="139">
        <v>121</v>
      </c>
      <c r="D9" s="814" t="s">
        <v>14</v>
      </c>
      <c r="E9" s="231" t="s">
        <v>51</v>
      </c>
      <c r="F9" s="210">
        <v>30</v>
      </c>
      <c r="G9" s="138"/>
      <c r="H9" s="17">
        <v>2.25</v>
      </c>
      <c r="I9" s="15">
        <v>0.87</v>
      </c>
      <c r="J9" s="18">
        <v>14.94</v>
      </c>
      <c r="K9" s="203">
        <v>78.599999999999994</v>
      </c>
      <c r="L9" s="258">
        <v>0.03</v>
      </c>
      <c r="M9" s="17">
        <v>0.01</v>
      </c>
      <c r="N9" s="15">
        <v>0</v>
      </c>
      <c r="O9" s="15">
        <v>0</v>
      </c>
      <c r="P9" s="42">
        <v>0</v>
      </c>
      <c r="Q9" s="17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s="16" customFormat="1" ht="39" customHeight="1" x14ac:dyDescent="0.25">
      <c r="A10" s="109"/>
      <c r="B10" s="826"/>
      <c r="C10" s="225"/>
      <c r="D10" s="344"/>
      <c r="E10" s="325" t="s">
        <v>20</v>
      </c>
      <c r="F10" s="456">
        <f>SUM(F6:F9)</f>
        <v>580</v>
      </c>
      <c r="G10" s="140"/>
      <c r="H10" s="353">
        <f t="shared" ref="H10:X10" si="0">SUM(H6:H9)</f>
        <v>34.64</v>
      </c>
      <c r="I10" s="29">
        <f t="shared" si="0"/>
        <v>33.43</v>
      </c>
      <c r="J10" s="356">
        <f t="shared" si="0"/>
        <v>50.919999999999995</v>
      </c>
      <c r="K10" s="359">
        <f t="shared" si="0"/>
        <v>650.71</v>
      </c>
      <c r="L10" s="353">
        <f t="shared" si="0"/>
        <v>0.22</v>
      </c>
      <c r="M10" s="29">
        <f t="shared" si="0"/>
        <v>1.01</v>
      </c>
      <c r="N10" s="29">
        <f t="shared" si="0"/>
        <v>8.9600000000000009</v>
      </c>
      <c r="O10" s="29">
        <f t="shared" si="0"/>
        <v>340</v>
      </c>
      <c r="P10" s="356">
        <f t="shared" si="0"/>
        <v>3.93</v>
      </c>
      <c r="Q10" s="361">
        <f t="shared" si="0"/>
        <v>559.93000000000006</v>
      </c>
      <c r="R10" s="29">
        <f t="shared" si="0"/>
        <v>634.14</v>
      </c>
      <c r="S10" s="29">
        <f t="shared" si="0"/>
        <v>92.5</v>
      </c>
      <c r="T10" s="29">
        <f t="shared" si="0"/>
        <v>5.0600000000000005</v>
      </c>
      <c r="U10" s="29">
        <f t="shared" si="0"/>
        <v>839.83</v>
      </c>
      <c r="V10" s="29">
        <f t="shared" si="0"/>
        <v>2.3E-2</v>
      </c>
      <c r="W10" s="29">
        <f t="shared" si="0"/>
        <v>4.8000000000000001E-2</v>
      </c>
      <c r="X10" s="347">
        <f t="shared" si="0"/>
        <v>7.0000000000000007E-2</v>
      </c>
    </row>
    <row r="11" spans="1:24" s="16" customFormat="1" ht="39" customHeight="1" thickBot="1" x14ac:dyDescent="0.3">
      <c r="A11" s="109"/>
      <c r="B11" s="170"/>
      <c r="C11" s="142"/>
      <c r="D11" s="806"/>
      <c r="E11" s="376" t="s">
        <v>21</v>
      </c>
      <c r="F11" s="457"/>
      <c r="G11" s="352"/>
      <c r="H11" s="354"/>
      <c r="I11" s="348"/>
      <c r="J11" s="357"/>
      <c r="K11" s="360">
        <f>K10/27.2</f>
        <v>23.923161764705885</v>
      </c>
      <c r="L11" s="348"/>
      <c r="M11" s="348"/>
      <c r="N11" s="348"/>
      <c r="O11" s="348"/>
      <c r="P11" s="349"/>
      <c r="Q11" s="354"/>
      <c r="R11" s="348"/>
      <c r="S11" s="348"/>
      <c r="T11" s="348"/>
      <c r="U11" s="348"/>
      <c r="V11" s="348"/>
      <c r="W11" s="348"/>
      <c r="X11" s="349"/>
    </row>
    <row r="12" spans="1:24" s="16" customFormat="1" ht="39" customHeight="1" x14ac:dyDescent="0.25">
      <c r="A12" s="150" t="s">
        <v>7</v>
      </c>
      <c r="B12" s="827"/>
      <c r="C12" s="143">
        <v>13</v>
      </c>
      <c r="D12" s="682" t="s">
        <v>8</v>
      </c>
      <c r="E12" s="375" t="s">
        <v>58</v>
      </c>
      <c r="F12" s="795">
        <v>100</v>
      </c>
      <c r="G12" s="319"/>
      <c r="H12" s="373">
        <v>1.86</v>
      </c>
      <c r="I12" s="50">
        <v>7.12</v>
      </c>
      <c r="J12" s="51">
        <v>10.039999999999999</v>
      </c>
      <c r="K12" s="621">
        <v>114.37</v>
      </c>
      <c r="L12" s="281">
        <v>0.05</v>
      </c>
      <c r="M12" s="40">
        <v>0.06</v>
      </c>
      <c r="N12" s="40">
        <v>5.48</v>
      </c>
      <c r="O12" s="40">
        <v>760</v>
      </c>
      <c r="P12" s="43">
        <v>0</v>
      </c>
      <c r="Q12" s="281">
        <v>24.08</v>
      </c>
      <c r="R12" s="40">
        <v>49.59</v>
      </c>
      <c r="S12" s="40">
        <v>30.7</v>
      </c>
      <c r="T12" s="40">
        <v>0.9</v>
      </c>
      <c r="U12" s="40">
        <v>269.62</v>
      </c>
      <c r="V12" s="40">
        <v>5.0000000000000001E-3</v>
      </c>
      <c r="W12" s="40">
        <v>1E-3</v>
      </c>
      <c r="X12" s="41">
        <v>0.03</v>
      </c>
    </row>
    <row r="13" spans="1:24" s="16" customFormat="1" ht="39" customHeight="1" x14ac:dyDescent="0.25">
      <c r="A13" s="109"/>
      <c r="B13" s="89"/>
      <c r="C13" s="139">
        <v>138</v>
      </c>
      <c r="D13" s="344" t="s">
        <v>9</v>
      </c>
      <c r="E13" s="658" t="s">
        <v>68</v>
      </c>
      <c r="F13" s="659">
        <v>250</v>
      </c>
      <c r="G13" s="104"/>
      <c r="H13" s="259">
        <v>7.54</v>
      </c>
      <c r="I13" s="13">
        <v>7.98</v>
      </c>
      <c r="J13" s="44">
        <v>13.96</v>
      </c>
      <c r="K13" s="141">
        <v>158.08000000000001</v>
      </c>
      <c r="L13" s="80">
        <v>0.09</v>
      </c>
      <c r="M13" s="80">
        <v>0.1</v>
      </c>
      <c r="N13" s="13">
        <v>7.16</v>
      </c>
      <c r="O13" s="13">
        <v>150</v>
      </c>
      <c r="P13" s="23">
        <v>0.03</v>
      </c>
      <c r="Q13" s="259">
        <v>29.44</v>
      </c>
      <c r="R13" s="13">
        <v>110.53</v>
      </c>
      <c r="S13" s="13">
        <v>29.01</v>
      </c>
      <c r="T13" s="13">
        <v>1.59</v>
      </c>
      <c r="U13" s="13">
        <v>514.34</v>
      </c>
      <c r="V13" s="13">
        <v>7.0000000000000001E-3</v>
      </c>
      <c r="W13" s="13">
        <v>0</v>
      </c>
      <c r="X13" s="44">
        <v>0.05</v>
      </c>
    </row>
    <row r="14" spans="1:24" s="16" customFormat="1" ht="39" customHeight="1" x14ac:dyDescent="0.25">
      <c r="A14" s="111"/>
      <c r="B14" s="170"/>
      <c r="C14" s="206">
        <v>148</v>
      </c>
      <c r="D14" s="156" t="s">
        <v>10</v>
      </c>
      <c r="E14" s="397" t="s">
        <v>112</v>
      </c>
      <c r="F14" s="758">
        <v>100</v>
      </c>
      <c r="G14" s="139"/>
      <c r="H14" s="258">
        <v>21.69</v>
      </c>
      <c r="I14" s="15">
        <v>11.3</v>
      </c>
      <c r="J14" s="42">
        <v>6.54</v>
      </c>
      <c r="K14" s="272">
        <v>214.58</v>
      </c>
      <c r="L14" s="258">
        <v>0.13</v>
      </c>
      <c r="M14" s="17">
        <v>0.18</v>
      </c>
      <c r="N14" s="15">
        <v>1.75</v>
      </c>
      <c r="O14" s="15">
        <v>330</v>
      </c>
      <c r="P14" s="18">
        <v>0.49</v>
      </c>
      <c r="Q14" s="258">
        <v>144.06</v>
      </c>
      <c r="R14" s="15">
        <v>300.20999999999998</v>
      </c>
      <c r="S14" s="15">
        <v>72.150000000000006</v>
      </c>
      <c r="T14" s="15">
        <v>1.42</v>
      </c>
      <c r="U14" s="15">
        <v>512.14</v>
      </c>
      <c r="V14" s="15">
        <v>0.157</v>
      </c>
      <c r="W14" s="15">
        <v>1.7999999999999999E-2</v>
      </c>
      <c r="X14" s="42">
        <v>0.74</v>
      </c>
    </row>
    <row r="15" spans="1:24" s="16" customFormat="1" ht="39" customHeight="1" x14ac:dyDescent="0.25">
      <c r="A15" s="111"/>
      <c r="B15" s="170"/>
      <c r="C15" s="139">
        <v>253</v>
      </c>
      <c r="D15" s="156" t="s">
        <v>64</v>
      </c>
      <c r="E15" s="397" t="s">
        <v>115</v>
      </c>
      <c r="F15" s="758">
        <v>180</v>
      </c>
      <c r="G15" s="139"/>
      <c r="H15" s="267">
        <v>5.16</v>
      </c>
      <c r="I15" s="84">
        <v>5.08</v>
      </c>
      <c r="J15" s="222">
        <v>22.52</v>
      </c>
      <c r="K15" s="411">
        <v>155.44</v>
      </c>
      <c r="L15" s="291">
        <v>0.13</v>
      </c>
      <c r="M15" s="19">
        <v>7.0000000000000007E-2</v>
      </c>
      <c r="N15" s="20">
        <v>0</v>
      </c>
      <c r="O15" s="20">
        <v>20</v>
      </c>
      <c r="P15" s="21">
        <v>0.08</v>
      </c>
      <c r="Q15" s="291">
        <v>10.42</v>
      </c>
      <c r="R15" s="20">
        <v>113.88</v>
      </c>
      <c r="S15" s="20">
        <v>75.260000000000005</v>
      </c>
      <c r="T15" s="20">
        <v>2.54</v>
      </c>
      <c r="U15" s="20">
        <v>137.78</v>
      </c>
      <c r="V15" s="20">
        <v>1E-3</v>
      </c>
      <c r="W15" s="20">
        <v>2E-3</v>
      </c>
      <c r="X15" s="47">
        <v>0.01</v>
      </c>
    </row>
    <row r="16" spans="1:24" s="16" customFormat="1" ht="42.75" customHeight="1" x14ac:dyDescent="0.25">
      <c r="A16" s="111"/>
      <c r="B16" s="242"/>
      <c r="C16" s="225">
        <v>100</v>
      </c>
      <c r="D16" s="194" t="s">
        <v>88</v>
      </c>
      <c r="E16" s="231" t="s">
        <v>86</v>
      </c>
      <c r="F16" s="138">
        <v>200</v>
      </c>
      <c r="G16" s="661"/>
      <c r="H16" s="258">
        <v>0.15</v>
      </c>
      <c r="I16" s="15">
        <v>0.04</v>
      </c>
      <c r="J16" s="42">
        <v>12.83</v>
      </c>
      <c r="K16" s="203">
        <v>52.45</v>
      </c>
      <c r="L16" s="258">
        <v>0</v>
      </c>
      <c r="M16" s="17">
        <v>0</v>
      </c>
      <c r="N16" s="15">
        <v>1.2</v>
      </c>
      <c r="O16" s="15">
        <v>0</v>
      </c>
      <c r="P16" s="18">
        <v>0</v>
      </c>
      <c r="Q16" s="258">
        <v>6.83</v>
      </c>
      <c r="R16" s="15">
        <v>5.22</v>
      </c>
      <c r="S16" s="15">
        <v>4.5199999999999996</v>
      </c>
      <c r="T16" s="15">
        <v>0.12</v>
      </c>
      <c r="U16" s="15">
        <v>42.79</v>
      </c>
      <c r="V16" s="15">
        <v>0</v>
      </c>
      <c r="W16" s="15">
        <v>0.02</v>
      </c>
      <c r="X16" s="42">
        <v>0</v>
      </c>
    </row>
    <row r="17" spans="1:24" s="16" customFormat="1" ht="34.5" customHeight="1" x14ac:dyDescent="0.25">
      <c r="A17" s="111"/>
      <c r="B17" s="245"/>
      <c r="C17" s="141">
        <v>119</v>
      </c>
      <c r="D17" s="155" t="s">
        <v>14</v>
      </c>
      <c r="E17" s="194" t="s">
        <v>55</v>
      </c>
      <c r="F17" s="180">
        <v>45</v>
      </c>
      <c r="G17" s="138"/>
      <c r="H17" s="258">
        <v>3.42</v>
      </c>
      <c r="I17" s="15">
        <v>0.36</v>
      </c>
      <c r="J17" s="42">
        <v>22.14</v>
      </c>
      <c r="K17" s="203">
        <v>105.75</v>
      </c>
      <c r="L17" s="258">
        <v>0.05</v>
      </c>
      <c r="M17" s="17">
        <v>0.01</v>
      </c>
      <c r="N17" s="15">
        <v>0</v>
      </c>
      <c r="O17" s="15">
        <v>0</v>
      </c>
      <c r="P17" s="42">
        <v>0</v>
      </c>
      <c r="Q17" s="258">
        <v>9</v>
      </c>
      <c r="R17" s="15">
        <v>29.25</v>
      </c>
      <c r="S17" s="15">
        <v>6.3</v>
      </c>
      <c r="T17" s="15">
        <v>0.5</v>
      </c>
      <c r="U17" s="15">
        <v>41.85</v>
      </c>
      <c r="V17" s="15">
        <v>1E-3</v>
      </c>
      <c r="W17" s="15">
        <v>3.0000000000000001E-3</v>
      </c>
      <c r="X17" s="44">
        <v>6.53</v>
      </c>
    </row>
    <row r="18" spans="1:24" s="16" customFormat="1" ht="39" customHeight="1" x14ac:dyDescent="0.25">
      <c r="A18" s="111"/>
      <c r="B18" s="245"/>
      <c r="C18" s="138">
        <v>120</v>
      </c>
      <c r="D18" s="155" t="s">
        <v>15</v>
      </c>
      <c r="E18" s="194" t="s">
        <v>47</v>
      </c>
      <c r="F18" s="180">
        <v>25</v>
      </c>
      <c r="G18" s="138"/>
      <c r="H18" s="258">
        <v>1.65</v>
      </c>
      <c r="I18" s="15">
        <v>0.3</v>
      </c>
      <c r="J18" s="42">
        <v>10.050000000000001</v>
      </c>
      <c r="K18" s="203">
        <v>49.5</v>
      </c>
      <c r="L18" s="258">
        <v>0.04</v>
      </c>
      <c r="M18" s="17">
        <v>0.02</v>
      </c>
      <c r="N18" s="15">
        <v>0</v>
      </c>
      <c r="O18" s="15">
        <v>0</v>
      </c>
      <c r="P18" s="42">
        <v>0</v>
      </c>
      <c r="Q18" s="258">
        <v>7.25</v>
      </c>
      <c r="R18" s="15">
        <v>37.5</v>
      </c>
      <c r="S18" s="15">
        <v>11.75</v>
      </c>
      <c r="T18" s="15">
        <v>0.98</v>
      </c>
      <c r="U18" s="15">
        <v>58.75</v>
      </c>
      <c r="V18" s="15">
        <v>1E-3</v>
      </c>
      <c r="W18" s="15">
        <v>1E-3</v>
      </c>
      <c r="X18" s="42">
        <v>0</v>
      </c>
    </row>
    <row r="19" spans="1:24" s="37" customFormat="1" ht="39" customHeight="1" x14ac:dyDescent="0.25">
      <c r="A19" s="110"/>
      <c r="B19" s="170"/>
      <c r="C19" s="398"/>
      <c r="D19" s="703"/>
      <c r="E19" s="325" t="s">
        <v>20</v>
      </c>
      <c r="F19" s="407">
        <f>SUM(F12:F18)</f>
        <v>900</v>
      </c>
      <c r="G19" s="284"/>
      <c r="H19" s="215">
        <f t="shared" ref="H19:J19" si="1">SUM(H12:H18)</f>
        <v>41.47</v>
      </c>
      <c r="I19" s="35">
        <f t="shared" si="1"/>
        <v>32.18</v>
      </c>
      <c r="J19" s="72">
        <f t="shared" si="1"/>
        <v>98.08</v>
      </c>
      <c r="K19" s="407">
        <f>SUM(K12:K18)</f>
        <v>850.17000000000007</v>
      </c>
      <c r="L19" s="215">
        <f t="shared" ref="L19:X19" si="2">SUM(L12:L18)</f>
        <v>0.49</v>
      </c>
      <c r="M19" s="35">
        <f t="shared" si="2"/>
        <v>0.44</v>
      </c>
      <c r="N19" s="35">
        <f t="shared" si="2"/>
        <v>15.59</v>
      </c>
      <c r="O19" s="35">
        <f t="shared" si="2"/>
        <v>1260</v>
      </c>
      <c r="P19" s="282">
        <f t="shared" si="2"/>
        <v>0.6</v>
      </c>
      <c r="Q19" s="215">
        <f t="shared" si="2"/>
        <v>231.07999999999998</v>
      </c>
      <c r="R19" s="35">
        <f t="shared" si="2"/>
        <v>646.18000000000006</v>
      </c>
      <c r="S19" s="35">
        <f t="shared" si="2"/>
        <v>229.69000000000003</v>
      </c>
      <c r="T19" s="35">
        <f t="shared" si="2"/>
        <v>8.0500000000000007</v>
      </c>
      <c r="U19" s="35">
        <f t="shared" si="2"/>
        <v>1577.2699999999998</v>
      </c>
      <c r="V19" s="35">
        <f t="shared" si="2"/>
        <v>0.17200000000000001</v>
      </c>
      <c r="W19" s="35">
        <f t="shared" si="2"/>
        <v>4.4999999999999998E-2</v>
      </c>
      <c r="X19" s="72">
        <f t="shared" si="2"/>
        <v>7.36</v>
      </c>
    </row>
    <row r="20" spans="1:24" s="37" customFormat="1" ht="39" customHeight="1" thickBot="1" x14ac:dyDescent="0.3">
      <c r="A20" s="151"/>
      <c r="B20" s="264"/>
      <c r="C20" s="145"/>
      <c r="D20" s="558"/>
      <c r="E20" s="376" t="s">
        <v>21</v>
      </c>
      <c r="F20" s="662"/>
      <c r="G20" s="558"/>
      <c r="H20" s="688"/>
      <c r="I20" s="689"/>
      <c r="J20" s="690"/>
      <c r="K20" s="436">
        <f>K19/27.2</f>
        <v>31.256250000000005</v>
      </c>
      <c r="L20" s="688"/>
      <c r="M20" s="807"/>
      <c r="N20" s="689"/>
      <c r="O20" s="689"/>
      <c r="P20" s="808"/>
      <c r="Q20" s="688"/>
      <c r="R20" s="689"/>
      <c r="S20" s="689"/>
      <c r="T20" s="689"/>
      <c r="U20" s="689"/>
      <c r="V20" s="689"/>
      <c r="W20" s="689"/>
      <c r="X20" s="690"/>
    </row>
    <row r="21" spans="1:24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 x14ac:dyDescent="0.25">
      <c r="A22" s="414"/>
      <c r="B22" s="246"/>
      <c r="C22" s="294"/>
      <c r="D22" s="247"/>
      <c r="E22" s="25"/>
      <c r="F22" s="26"/>
      <c r="G22" s="11"/>
      <c r="H22" s="9"/>
      <c r="I22" s="11"/>
      <c r="J22" s="11"/>
    </row>
    <row r="23" spans="1:24" ht="18.75" x14ac:dyDescent="0.25">
      <c r="A23" s="414"/>
      <c r="B23" s="247"/>
      <c r="C23" s="294"/>
      <c r="D23" s="297"/>
      <c r="E23" s="25"/>
      <c r="F23" s="26"/>
      <c r="G23" s="11"/>
      <c r="H23" s="11"/>
      <c r="I23" s="11"/>
      <c r="J23" s="11"/>
    </row>
    <row r="24" spans="1:24" ht="18.75" x14ac:dyDescent="0.25">
      <c r="D24" s="11"/>
      <c r="E24" s="25"/>
      <c r="F24" s="26"/>
      <c r="G24" s="11"/>
      <c r="H24" s="11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ht="18.75" x14ac:dyDescent="0.25">
      <c r="D27" s="11"/>
      <c r="E27" s="25"/>
      <c r="F27" s="26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zoomScale="70" zoomScaleNormal="70" workbookViewId="0">
      <selection activeCell="R14" sqref="R14"/>
    </sheetView>
  </sheetViews>
  <sheetFormatPr defaultRowHeight="15" x14ac:dyDescent="0.25"/>
  <cols>
    <col min="1" max="2" width="19.7109375" customWidth="1"/>
    <col min="3" max="3" width="16.140625" style="5" customWidth="1"/>
    <col min="4" max="4" width="22.140625" customWidth="1"/>
    <col min="5" max="5" width="59.425781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23">
        <v>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669"/>
      <c r="B4" s="669"/>
      <c r="C4" s="767" t="s">
        <v>39</v>
      </c>
      <c r="D4" s="704"/>
      <c r="E4" s="670"/>
      <c r="F4" s="765"/>
      <c r="G4" s="767"/>
      <c r="H4" s="853" t="s">
        <v>22</v>
      </c>
      <c r="I4" s="854"/>
      <c r="J4" s="855"/>
      <c r="K4" s="692" t="s">
        <v>23</v>
      </c>
      <c r="L4" s="1047" t="s">
        <v>24</v>
      </c>
      <c r="M4" s="1048"/>
      <c r="N4" s="1049"/>
      <c r="O4" s="1049"/>
      <c r="P4" s="1050"/>
      <c r="Q4" s="1056" t="s">
        <v>25</v>
      </c>
      <c r="R4" s="1057"/>
      <c r="S4" s="1057"/>
      <c r="T4" s="1057"/>
      <c r="U4" s="1057"/>
      <c r="V4" s="1057"/>
      <c r="W4" s="1057"/>
      <c r="X4" s="1060"/>
    </row>
    <row r="5" spans="1:24" s="16" customFormat="1" ht="28.5" customHeight="1" thickBot="1" x14ac:dyDescent="0.3">
      <c r="A5" s="672" t="s">
        <v>0</v>
      </c>
      <c r="B5" s="672"/>
      <c r="C5" s="108" t="s">
        <v>40</v>
      </c>
      <c r="D5" s="705" t="s">
        <v>41</v>
      </c>
      <c r="E5" s="108" t="s">
        <v>38</v>
      </c>
      <c r="F5" s="103" t="s">
        <v>26</v>
      </c>
      <c r="G5" s="108" t="s">
        <v>37</v>
      </c>
      <c r="H5" s="632" t="s">
        <v>27</v>
      </c>
      <c r="I5" s="836" t="s">
        <v>28</v>
      </c>
      <c r="J5" s="632" t="s">
        <v>29</v>
      </c>
      <c r="K5" s="108" t="s">
        <v>30</v>
      </c>
      <c r="L5" s="389" t="s">
        <v>31</v>
      </c>
      <c r="M5" s="389" t="s">
        <v>119</v>
      </c>
      <c r="N5" s="389" t="s">
        <v>32</v>
      </c>
      <c r="O5" s="521" t="s">
        <v>120</v>
      </c>
      <c r="P5" s="522" t="s">
        <v>121</v>
      </c>
      <c r="Q5" s="1020" t="s">
        <v>33</v>
      </c>
      <c r="R5" s="1020" t="s">
        <v>34</v>
      </c>
      <c r="S5" s="1020" t="s">
        <v>35</v>
      </c>
      <c r="T5" s="1020" t="s">
        <v>36</v>
      </c>
      <c r="U5" s="1020" t="s">
        <v>122</v>
      </c>
      <c r="V5" s="1020" t="s">
        <v>123</v>
      </c>
      <c r="W5" s="1020" t="s">
        <v>124</v>
      </c>
      <c r="X5" s="522" t="s">
        <v>125</v>
      </c>
    </row>
    <row r="6" spans="1:24" s="16" customFormat="1" ht="37.5" customHeight="1" x14ac:dyDescent="0.25">
      <c r="A6" s="702" t="s">
        <v>6</v>
      </c>
      <c r="B6" s="161"/>
      <c r="C6" s="429">
        <v>28</v>
      </c>
      <c r="D6" s="410" t="s">
        <v>19</v>
      </c>
      <c r="E6" s="192" t="s">
        <v>131</v>
      </c>
      <c r="F6" s="706">
        <v>100</v>
      </c>
      <c r="G6" s="319"/>
      <c r="H6" s="281">
        <v>0.8</v>
      </c>
      <c r="I6" s="40">
        <v>1</v>
      </c>
      <c r="J6" s="41">
        <v>2.6</v>
      </c>
      <c r="K6" s="339">
        <v>14</v>
      </c>
      <c r="L6" s="281">
        <v>0.03</v>
      </c>
      <c r="M6" s="40">
        <v>0.04</v>
      </c>
      <c r="N6" s="40">
        <v>10</v>
      </c>
      <c r="O6" s="40">
        <v>10</v>
      </c>
      <c r="P6" s="43">
        <v>0</v>
      </c>
      <c r="Q6" s="281">
        <v>23</v>
      </c>
      <c r="R6" s="40">
        <v>42</v>
      </c>
      <c r="S6" s="40">
        <v>14</v>
      </c>
      <c r="T6" s="40">
        <v>0.6</v>
      </c>
      <c r="U6" s="40">
        <v>196</v>
      </c>
      <c r="V6" s="40">
        <v>0</v>
      </c>
      <c r="W6" s="40">
        <v>0</v>
      </c>
      <c r="X6" s="41">
        <v>0</v>
      </c>
    </row>
    <row r="7" spans="1:24" s="16" customFormat="1" ht="37.5" customHeight="1" x14ac:dyDescent="0.25">
      <c r="A7" s="696"/>
      <c r="B7" s="139"/>
      <c r="C7" s="105">
        <v>88</v>
      </c>
      <c r="D7" s="156" t="s">
        <v>10</v>
      </c>
      <c r="E7" s="302" t="s">
        <v>169</v>
      </c>
      <c r="F7" s="244">
        <v>100</v>
      </c>
      <c r="G7" s="105"/>
      <c r="H7" s="267">
        <v>19.3</v>
      </c>
      <c r="I7" s="84">
        <v>17.579999999999998</v>
      </c>
      <c r="J7" s="222">
        <v>3.4</v>
      </c>
      <c r="K7" s="411">
        <v>249.15</v>
      </c>
      <c r="L7" s="412">
        <v>0.06</v>
      </c>
      <c r="M7" s="96">
        <v>0.14000000000000001</v>
      </c>
      <c r="N7" s="96">
        <v>0.56000000000000005</v>
      </c>
      <c r="O7" s="96">
        <v>50</v>
      </c>
      <c r="P7" s="97">
        <v>0</v>
      </c>
      <c r="Q7" s="412">
        <v>13.21</v>
      </c>
      <c r="R7" s="96">
        <v>183.18</v>
      </c>
      <c r="S7" s="96">
        <v>23.76</v>
      </c>
      <c r="T7" s="96">
        <v>2.66</v>
      </c>
      <c r="U7" s="96">
        <v>319.41000000000003</v>
      </c>
      <c r="V7" s="96">
        <v>7.0000000000000001E-3</v>
      </c>
      <c r="W7" s="96">
        <v>0</v>
      </c>
      <c r="X7" s="101">
        <v>0.06</v>
      </c>
    </row>
    <row r="8" spans="1:24" s="16" customFormat="1" ht="37.5" customHeight="1" x14ac:dyDescent="0.25">
      <c r="A8" s="696"/>
      <c r="B8" s="197" t="s">
        <v>74</v>
      </c>
      <c r="C8" s="197">
        <v>50</v>
      </c>
      <c r="D8" s="187" t="s">
        <v>64</v>
      </c>
      <c r="E8" s="707" t="s">
        <v>96</v>
      </c>
      <c r="F8" s="197">
        <v>180</v>
      </c>
      <c r="G8" s="586"/>
      <c r="H8" s="1021">
        <v>3.94</v>
      </c>
      <c r="I8" s="1022">
        <v>9.3699999999999992</v>
      </c>
      <c r="J8" s="1023">
        <v>25.88</v>
      </c>
      <c r="K8" s="1024">
        <v>204.26</v>
      </c>
      <c r="L8" s="1021">
        <v>0.15</v>
      </c>
      <c r="M8" s="1022">
        <v>0.14000000000000001</v>
      </c>
      <c r="N8" s="1022">
        <v>13.39</v>
      </c>
      <c r="O8" s="1022">
        <v>60</v>
      </c>
      <c r="P8" s="1028">
        <v>0.18</v>
      </c>
      <c r="Q8" s="1021">
        <v>47.81</v>
      </c>
      <c r="R8" s="1022">
        <v>108.62</v>
      </c>
      <c r="S8" s="1022">
        <v>36.590000000000003</v>
      </c>
      <c r="T8" s="1022">
        <v>1.35</v>
      </c>
      <c r="U8" s="1022">
        <v>816.43</v>
      </c>
      <c r="V8" s="1022">
        <v>8.9999999999999993E-3</v>
      </c>
      <c r="W8" s="1022">
        <v>1E-3</v>
      </c>
      <c r="X8" s="1023">
        <v>0.05</v>
      </c>
    </row>
    <row r="9" spans="1:24" s="16" customFormat="1" ht="37.5" customHeight="1" x14ac:dyDescent="0.25">
      <c r="A9" s="696"/>
      <c r="B9" s="198" t="s">
        <v>75</v>
      </c>
      <c r="C9" s="176">
        <v>141</v>
      </c>
      <c r="D9" s="513" t="s">
        <v>64</v>
      </c>
      <c r="E9" s="537" t="s">
        <v>157</v>
      </c>
      <c r="F9" s="709">
        <v>180</v>
      </c>
      <c r="G9" s="176"/>
      <c r="H9" s="260">
        <v>4.92</v>
      </c>
      <c r="I9" s="70">
        <v>6.61</v>
      </c>
      <c r="J9" s="114">
        <v>30.32</v>
      </c>
      <c r="K9" s="433">
        <v>200.22</v>
      </c>
      <c r="L9" s="260">
        <v>0.18</v>
      </c>
      <c r="M9" s="70">
        <v>0.13</v>
      </c>
      <c r="N9" s="70">
        <v>16.329999999999998</v>
      </c>
      <c r="O9" s="70">
        <v>40</v>
      </c>
      <c r="P9" s="538">
        <v>0.11</v>
      </c>
      <c r="Q9" s="260">
        <v>57.69</v>
      </c>
      <c r="R9" s="70">
        <v>125.42</v>
      </c>
      <c r="S9" s="70">
        <v>42.37</v>
      </c>
      <c r="T9" s="70">
        <v>1.66</v>
      </c>
      <c r="U9" s="70">
        <v>966.47</v>
      </c>
      <c r="V9" s="70">
        <v>8.9999999999999993E-3</v>
      </c>
      <c r="W9" s="70">
        <v>1E-3</v>
      </c>
      <c r="X9" s="114">
        <v>0.06</v>
      </c>
    </row>
    <row r="10" spans="1:24" s="16" customFormat="1" ht="37.5" customHeight="1" x14ac:dyDescent="0.25">
      <c r="A10" s="696"/>
      <c r="B10" s="139"/>
      <c r="C10" s="105">
        <v>98</v>
      </c>
      <c r="D10" s="155" t="s">
        <v>18</v>
      </c>
      <c r="E10" s="186" t="s">
        <v>17</v>
      </c>
      <c r="F10" s="199">
        <v>200</v>
      </c>
      <c r="G10" s="194"/>
      <c r="H10" s="291">
        <v>0.37</v>
      </c>
      <c r="I10" s="20">
        <v>0</v>
      </c>
      <c r="J10" s="47">
        <v>14.85</v>
      </c>
      <c r="K10" s="468">
        <v>59.48</v>
      </c>
      <c r="L10" s="258">
        <v>0</v>
      </c>
      <c r="M10" s="15">
        <v>0</v>
      </c>
      <c r="N10" s="15">
        <v>0</v>
      </c>
      <c r="O10" s="15">
        <v>0</v>
      </c>
      <c r="P10" s="18">
        <v>0</v>
      </c>
      <c r="Q10" s="258">
        <v>0.21</v>
      </c>
      <c r="R10" s="15">
        <v>0</v>
      </c>
      <c r="S10" s="15">
        <v>0</v>
      </c>
      <c r="T10" s="15">
        <v>0.02</v>
      </c>
      <c r="U10" s="15">
        <v>0.2</v>
      </c>
      <c r="V10" s="15">
        <v>0</v>
      </c>
      <c r="W10" s="15">
        <v>0</v>
      </c>
      <c r="X10" s="44">
        <v>0</v>
      </c>
    </row>
    <row r="11" spans="1:24" s="16" customFormat="1" ht="37.5" customHeight="1" x14ac:dyDescent="0.25">
      <c r="A11" s="696"/>
      <c r="B11" s="138"/>
      <c r="C11" s="106">
        <v>119</v>
      </c>
      <c r="D11" s="155" t="s">
        <v>14</v>
      </c>
      <c r="E11" s="194" t="s">
        <v>55</v>
      </c>
      <c r="F11" s="199">
        <v>20</v>
      </c>
      <c r="G11" s="132"/>
      <c r="H11" s="258">
        <v>1.52</v>
      </c>
      <c r="I11" s="15">
        <v>0.16</v>
      </c>
      <c r="J11" s="42">
        <v>9.84</v>
      </c>
      <c r="K11" s="272">
        <v>47</v>
      </c>
      <c r="L11" s="258">
        <v>0.02</v>
      </c>
      <c r="M11" s="15">
        <v>0.01</v>
      </c>
      <c r="N11" s="15">
        <v>0</v>
      </c>
      <c r="O11" s="15">
        <v>0</v>
      </c>
      <c r="P11" s="18">
        <v>0</v>
      </c>
      <c r="Q11" s="258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42">
        <v>2.9</v>
      </c>
    </row>
    <row r="12" spans="1:24" s="16" customFormat="1" ht="37.5" customHeight="1" x14ac:dyDescent="0.25">
      <c r="A12" s="696"/>
      <c r="B12" s="138"/>
      <c r="C12" s="132">
        <v>120</v>
      </c>
      <c r="D12" s="155" t="s">
        <v>15</v>
      </c>
      <c r="E12" s="194" t="s">
        <v>47</v>
      </c>
      <c r="F12" s="138">
        <v>20</v>
      </c>
      <c r="G12" s="132"/>
      <c r="H12" s="309">
        <v>1.32</v>
      </c>
      <c r="I12" s="15">
        <v>0.24</v>
      </c>
      <c r="J12" s="42">
        <v>8.0399999999999991</v>
      </c>
      <c r="K12" s="1032">
        <v>39.6</v>
      </c>
      <c r="L12" s="20">
        <v>0.03</v>
      </c>
      <c r="M12" s="20">
        <v>0.02</v>
      </c>
      <c r="N12" s="20">
        <v>0</v>
      </c>
      <c r="O12" s="20">
        <v>0</v>
      </c>
      <c r="P12" s="21">
        <v>0</v>
      </c>
      <c r="Q12" s="29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577">
        <v>0</v>
      </c>
    </row>
    <row r="13" spans="1:24" s="16" customFormat="1" ht="37.5" customHeight="1" x14ac:dyDescent="0.25">
      <c r="A13" s="696"/>
      <c r="B13" s="197" t="s">
        <v>74</v>
      </c>
      <c r="C13" s="175"/>
      <c r="D13" s="707"/>
      <c r="E13" s="366" t="s">
        <v>20</v>
      </c>
      <c r="F13" s="314">
        <f>F6+F7+F8+F10+F11+F12</f>
        <v>620</v>
      </c>
      <c r="G13" s="314"/>
      <c r="H13" s="315">
        <f t="shared" ref="H13:X13" si="0">H6+H7+H8+H10+H11+H12</f>
        <v>27.250000000000004</v>
      </c>
      <c r="I13" s="478">
        <f t="shared" si="0"/>
        <v>28.349999999999994</v>
      </c>
      <c r="J13" s="479">
        <f t="shared" si="0"/>
        <v>64.609999999999985</v>
      </c>
      <c r="K13" s="1069">
        <f>K6+K7+K8+K10+K11+K12</f>
        <v>613.49</v>
      </c>
      <c r="L13" s="478">
        <f t="shared" si="0"/>
        <v>0.29000000000000004</v>
      </c>
      <c r="M13" s="478">
        <f t="shared" si="0"/>
        <v>0.35000000000000009</v>
      </c>
      <c r="N13" s="478">
        <f t="shared" si="0"/>
        <v>23.950000000000003</v>
      </c>
      <c r="O13" s="478">
        <f t="shared" si="0"/>
        <v>120</v>
      </c>
      <c r="P13" s="563">
        <f t="shared" si="0"/>
        <v>0.18</v>
      </c>
      <c r="Q13" s="477">
        <f t="shared" si="0"/>
        <v>94.03</v>
      </c>
      <c r="R13" s="478">
        <f t="shared" si="0"/>
        <v>376.8</v>
      </c>
      <c r="S13" s="478">
        <f t="shared" si="0"/>
        <v>86.550000000000011</v>
      </c>
      <c r="T13" s="478">
        <f t="shared" si="0"/>
        <v>5.63</v>
      </c>
      <c r="U13" s="478">
        <f t="shared" si="0"/>
        <v>1397.64</v>
      </c>
      <c r="V13" s="478">
        <f t="shared" si="0"/>
        <v>1.8000000000000002E-2</v>
      </c>
      <c r="W13" s="478">
        <f t="shared" si="0"/>
        <v>3.0000000000000001E-3</v>
      </c>
      <c r="X13" s="609">
        <f t="shared" si="0"/>
        <v>3.01</v>
      </c>
    </row>
    <row r="14" spans="1:24" s="16" customFormat="1" ht="37.5" customHeight="1" x14ac:dyDescent="0.25">
      <c r="A14" s="696"/>
      <c r="B14" s="198" t="s">
        <v>75</v>
      </c>
      <c r="C14" s="176"/>
      <c r="D14" s="513"/>
      <c r="E14" s="367" t="s">
        <v>20</v>
      </c>
      <c r="F14" s="312">
        <f>F6+F7+F9+F10+F11+F12</f>
        <v>620</v>
      </c>
      <c r="G14" s="312"/>
      <c r="H14" s="595">
        <f t="shared" ref="H14:X14" si="1">H6+H7+H9+H10+H11+H12</f>
        <v>28.230000000000004</v>
      </c>
      <c r="I14" s="944">
        <f t="shared" si="1"/>
        <v>25.589999999999996</v>
      </c>
      <c r="J14" s="947">
        <f t="shared" si="1"/>
        <v>69.050000000000011</v>
      </c>
      <c r="K14" s="945">
        <f t="shared" si="1"/>
        <v>609.45000000000005</v>
      </c>
      <c r="L14" s="944">
        <f t="shared" si="1"/>
        <v>0.32000000000000006</v>
      </c>
      <c r="M14" s="944">
        <f t="shared" si="1"/>
        <v>0.34000000000000008</v>
      </c>
      <c r="N14" s="944">
        <f t="shared" si="1"/>
        <v>26.89</v>
      </c>
      <c r="O14" s="944">
        <f t="shared" si="1"/>
        <v>100</v>
      </c>
      <c r="P14" s="1029">
        <f t="shared" si="1"/>
        <v>0.11</v>
      </c>
      <c r="Q14" s="946">
        <f t="shared" si="1"/>
        <v>103.91</v>
      </c>
      <c r="R14" s="944">
        <f t="shared" si="1"/>
        <v>393.6</v>
      </c>
      <c r="S14" s="944">
        <f t="shared" si="1"/>
        <v>92.33</v>
      </c>
      <c r="T14" s="944">
        <f t="shared" si="1"/>
        <v>5.9399999999999995</v>
      </c>
      <c r="U14" s="944">
        <f t="shared" si="1"/>
        <v>1547.68</v>
      </c>
      <c r="V14" s="944">
        <f t="shared" si="1"/>
        <v>1.8000000000000002E-2</v>
      </c>
      <c r="W14" s="944">
        <f t="shared" si="1"/>
        <v>3.0000000000000001E-3</v>
      </c>
      <c r="X14" s="1026">
        <f t="shared" si="1"/>
        <v>3.02</v>
      </c>
    </row>
    <row r="15" spans="1:24" s="16" customFormat="1" ht="37.5" customHeight="1" x14ac:dyDescent="0.25">
      <c r="A15" s="696"/>
      <c r="B15" s="197" t="s">
        <v>74</v>
      </c>
      <c r="C15" s="175"/>
      <c r="D15" s="707"/>
      <c r="E15" s="366" t="s">
        <v>21</v>
      </c>
      <c r="F15" s="197"/>
      <c r="G15" s="694"/>
      <c r="H15" s="1025"/>
      <c r="I15" s="71"/>
      <c r="J15" s="363"/>
      <c r="K15" s="1033">
        <f>K13/27.2</f>
        <v>22.554779411764706</v>
      </c>
      <c r="L15" s="71"/>
      <c r="M15" s="71"/>
      <c r="N15" s="71"/>
      <c r="O15" s="71"/>
      <c r="P15" s="1030"/>
      <c r="Q15" s="371"/>
      <c r="R15" s="71"/>
      <c r="S15" s="71"/>
      <c r="T15" s="71"/>
      <c r="U15" s="71"/>
      <c r="V15" s="71"/>
      <c r="W15" s="71"/>
      <c r="X15" s="1027"/>
    </row>
    <row r="16" spans="1:24" s="16" customFormat="1" ht="37.5" customHeight="1" thickBot="1" x14ac:dyDescent="0.3">
      <c r="A16" s="856"/>
      <c r="B16" s="256" t="s">
        <v>75</v>
      </c>
      <c r="C16" s="177"/>
      <c r="D16" s="710"/>
      <c r="E16" s="711" t="s">
        <v>21</v>
      </c>
      <c r="F16" s="200"/>
      <c r="G16" s="712"/>
      <c r="H16" s="372"/>
      <c r="I16" s="364"/>
      <c r="J16" s="365"/>
      <c r="K16" s="374">
        <f>K14/27.2</f>
        <v>22.406250000000004</v>
      </c>
      <c r="L16" s="372"/>
      <c r="M16" s="364"/>
      <c r="N16" s="364"/>
      <c r="O16" s="364"/>
      <c r="P16" s="1031"/>
      <c r="Q16" s="372"/>
      <c r="R16" s="364"/>
      <c r="S16" s="364"/>
      <c r="T16" s="364"/>
      <c r="U16" s="364"/>
      <c r="V16" s="364"/>
      <c r="W16" s="364"/>
      <c r="X16" s="365"/>
    </row>
    <row r="17" spans="1:24" s="16" customFormat="1" ht="37.5" customHeight="1" x14ac:dyDescent="0.25">
      <c r="A17" s="675" t="s">
        <v>7</v>
      </c>
      <c r="B17" s="676"/>
      <c r="C17" s="547">
        <v>28</v>
      </c>
      <c r="D17" s="678" t="s">
        <v>19</v>
      </c>
      <c r="E17" s="375" t="s">
        <v>154</v>
      </c>
      <c r="F17" s="713">
        <v>100</v>
      </c>
      <c r="G17" s="714"/>
      <c r="H17" s="532">
        <v>0.8</v>
      </c>
      <c r="I17" s="534">
        <v>1</v>
      </c>
      <c r="J17" s="530">
        <v>2.6</v>
      </c>
      <c r="K17" s="290">
        <v>14</v>
      </c>
      <c r="L17" s="259">
        <v>0.03</v>
      </c>
      <c r="M17" s="80">
        <v>0.04</v>
      </c>
      <c r="N17" s="13">
        <v>10</v>
      </c>
      <c r="O17" s="13">
        <v>10</v>
      </c>
      <c r="P17" s="44">
        <v>0</v>
      </c>
      <c r="Q17" s="259">
        <v>23</v>
      </c>
      <c r="R17" s="13">
        <v>42</v>
      </c>
      <c r="S17" s="13">
        <v>14</v>
      </c>
      <c r="T17" s="80">
        <v>0.6</v>
      </c>
      <c r="U17" s="13">
        <v>196</v>
      </c>
      <c r="V17" s="13">
        <v>0</v>
      </c>
      <c r="W17" s="80">
        <v>0</v>
      </c>
      <c r="X17" s="93">
        <v>0</v>
      </c>
    </row>
    <row r="18" spans="1:24" s="16" customFormat="1" ht="37.5" customHeight="1" x14ac:dyDescent="0.25">
      <c r="A18" s="677"/>
      <c r="B18" s="155"/>
      <c r="C18" s="152">
        <v>33</v>
      </c>
      <c r="D18" s="194" t="s">
        <v>9</v>
      </c>
      <c r="E18" s="231" t="s">
        <v>59</v>
      </c>
      <c r="F18" s="649">
        <v>250</v>
      </c>
      <c r="G18" s="155"/>
      <c r="H18" s="259">
        <v>7.67</v>
      </c>
      <c r="I18" s="13">
        <v>7.75</v>
      </c>
      <c r="J18" s="44">
        <v>15.2</v>
      </c>
      <c r="K18" s="308">
        <v>161.62</v>
      </c>
      <c r="L18" s="259">
        <v>0.09</v>
      </c>
      <c r="M18" s="80">
        <v>0.1</v>
      </c>
      <c r="N18" s="13">
        <v>6.41</v>
      </c>
      <c r="O18" s="13">
        <v>150</v>
      </c>
      <c r="P18" s="23">
        <v>0.02</v>
      </c>
      <c r="Q18" s="259">
        <v>29.97</v>
      </c>
      <c r="R18" s="13">
        <v>110.8</v>
      </c>
      <c r="S18" s="13">
        <v>29.98</v>
      </c>
      <c r="T18" s="13">
        <v>1.61</v>
      </c>
      <c r="U18" s="13">
        <v>463.49</v>
      </c>
      <c r="V18" s="13">
        <v>7.0000000000000001E-3</v>
      </c>
      <c r="W18" s="13">
        <v>1E-3</v>
      </c>
      <c r="X18" s="44">
        <v>0.05</v>
      </c>
    </row>
    <row r="19" spans="1:24" s="16" customFormat="1" ht="37.5" customHeight="1" x14ac:dyDescent="0.25">
      <c r="A19" s="683"/>
      <c r="B19" s="733"/>
      <c r="C19" s="152">
        <v>321</v>
      </c>
      <c r="D19" s="194" t="s">
        <v>10</v>
      </c>
      <c r="E19" s="231" t="s">
        <v>192</v>
      </c>
      <c r="F19" s="649">
        <v>100</v>
      </c>
      <c r="G19" s="155"/>
      <c r="H19" s="258">
        <v>21.98</v>
      </c>
      <c r="I19" s="15">
        <v>27.23</v>
      </c>
      <c r="J19" s="42">
        <v>2.8</v>
      </c>
      <c r="K19" s="303">
        <v>346.98</v>
      </c>
      <c r="L19" s="258">
        <v>0.08</v>
      </c>
      <c r="M19" s="17">
        <v>0.23</v>
      </c>
      <c r="N19" s="15">
        <v>1.28</v>
      </c>
      <c r="O19" s="15">
        <v>90</v>
      </c>
      <c r="P19" s="18">
        <v>0.32</v>
      </c>
      <c r="Q19" s="258">
        <v>223.96</v>
      </c>
      <c r="R19" s="15">
        <v>311.06</v>
      </c>
      <c r="S19" s="15">
        <v>26.51</v>
      </c>
      <c r="T19" s="15">
        <v>1.28</v>
      </c>
      <c r="U19" s="15">
        <v>257.95</v>
      </c>
      <c r="V19" s="15">
        <v>6.2199999999999998E-3</v>
      </c>
      <c r="W19" s="15">
        <v>2.7400000000000001E-2</v>
      </c>
      <c r="X19" s="42">
        <v>0.11</v>
      </c>
    </row>
    <row r="20" spans="1:24" s="16" customFormat="1" ht="37.5" customHeight="1" x14ac:dyDescent="0.25">
      <c r="A20" s="683"/>
      <c r="B20" s="733"/>
      <c r="C20" s="152">
        <v>65</v>
      </c>
      <c r="D20" s="194" t="s">
        <v>49</v>
      </c>
      <c r="E20" s="231" t="s">
        <v>54</v>
      </c>
      <c r="F20" s="649">
        <v>180</v>
      </c>
      <c r="G20" s="155"/>
      <c r="H20" s="259">
        <v>8.11</v>
      </c>
      <c r="I20" s="13">
        <v>4.72</v>
      </c>
      <c r="J20" s="44">
        <v>49.54</v>
      </c>
      <c r="K20" s="308">
        <v>272.97000000000003</v>
      </c>
      <c r="L20" s="259">
        <v>0.1</v>
      </c>
      <c r="M20" s="80">
        <v>0.03</v>
      </c>
      <c r="N20" s="13">
        <v>0</v>
      </c>
      <c r="O20" s="13">
        <v>20</v>
      </c>
      <c r="P20" s="23">
        <v>0.08</v>
      </c>
      <c r="Q20" s="259">
        <v>16.25</v>
      </c>
      <c r="R20" s="13">
        <v>61</v>
      </c>
      <c r="S20" s="13">
        <v>10.97</v>
      </c>
      <c r="T20" s="13">
        <v>1.1100000000000001</v>
      </c>
      <c r="U20" s="13">
        <v>87</v>
      </c>
      <c r="V20" s="13">
        <v>1E-3</v>
      </c>
      <c r="W20" s="13">
        <v>0</v>
      </c>
      <c r="X20" s="44">
        <v>0.02</v>
      </c>
    </row>
    <row r="21" spans="1:24" s="16" customFormat="1" ht="37.5" customHeight="1" x14ac:dyDescent="0.25">
      <c r="A21" s="683"/>
      <c r="B21" s="733"/>
      <c r="C21" s="152">
        <v>114</v>
      </c>
      <c r="D21" s="194" t="s">
        <v>46</v>
      </c>
      <c r="E21" s="231" t="s">
        <v>52</v>
      </c>
      <c r="F21" s="649">
        <v>200</v>
      </c>
      <c r="G21" s="138"/>
      <c r="H21" s="17">
        <v>0</v>
      </c>
      <c r="I21" s="15">
        <v>0</v>
      </c>
      <c r="J21" s="18">
        <v>7.27</v>
      </c>
      <c r="K21" s="309">
        <v>28.73</v>
      </c>
      <c r="L21" s="258">
        <v>0</v>
      </c>
      <c r="M21" s="15">
        <v>0</v>
      </c>
      <c r="N21" s="15">
        <v>0</v>
      </c>
      <c r="O21" s="15">
        <v>0</v>
      </c>
      <c r="P21" s="18">
        <v>0</v>
      </c>
      <c r="Q21" s="258">
        <v>0.26</v>
      </c>
      <c r="R21" s="15">
        <v>0.03</v>
      </c>
      <c r="S21" s="15">
        <v>0.03</v>
      </c>
      <c r="T21" s="15">
        <v>0.02</v>
      </c>
      <c r="U21" s="15">
        <v>0.28999999999999998</v>
      </c>
      <c r="V21" s="15">
        <v>0</v>
      </c>
      <c r="W21" s="15">
        <v>0</v>
      </c>
      <c r="X21" s="42">
        <v>0</v>
      </c>
    </row>
    <row r="22" spans="1:24" s="16" customFormat="1" ht="37.5" customHeight="1" x14ac:dyDescent="0.25">
      <c r="A22" s="683"/>
      <c r="B22" s="733"/>
      <c r="C22" s="576">
        <v>119</v>
      </c>
      <c r="D22" s="194" t="s">
        <v>14</v>
      </c>
      <c r="E22" s="155" t="s">
        <v>55</v>
      </c>
      <c r="F22" s="199">
        <v>20</v>
      </c>
      <c r="G22" s="132"/>
      <c r="H22" s="258">
        <v>1.52</v>
      </c>
      <c r="I22" s="15">
        <v>0.16</v>
      </c>
      <c r="J22" s="42">
        <v>9.84</v>
      </c>
      <c r="K22" s="272">
        <v>47</v>
      </c>
      <c r="L22" s="258">
        <v>0.02</v>
      </c>
      <c r="M22" s="15">
        <v>0.01</v>
      </c>
      <c r="N22" s="15">
        <v>0</v>
      </c>
      <c r="O22" s="15">
        <v>0</v>
      </c>
      <c r="P22" s="42">
        <v>0</v>
      </c>
      <c r="Q22" s="258">
        <v>4</v>
      </c>
      <c r="R22" s="15">
        <v>13</v>
      </c>
      <c r="S22" s="15">
        <v>2.8</v>
      </c>
      <c r="T22" s="15">
        <v>0.22</v>
      </c>
      <c r="U22" s="15">
        <v>18.600000000000001</v>
      </c>
      <c r="V22" s="15">
        <v>1E-3</v>
      </c>
      <c r="W22" s="15">
        <v>1E-3</v>
      </c>
      <c r="X22" s="42">
        <v>2.9</v>
      </c>
    </row>
    <row r="23" spans="1:24" s="16" customFormat="1" ht="37.5" customHeight="1" x14ac:dyDescent="0.25">
      <c r="A23" s="683"/>
      <c r="B23" s="733"/>
      <c r="C23" s="152">
        <v>120</v>
      </c>
      <c r="D23" s="194" t="s">
        <v>15</v>
      </c>
      <c r="E23" s="155" t="s">
        <v>47</v>
      </c>
      <c r="F23" s="139">
        <v>20</v>
      </c>
      <c r="G23" s="139"/>
      <c r="H23" s="19">
        <v>1.32</v>
      </c>
      <c r="I23" s="20">
        <v>0.24</v>
      </c>
      <c r="J23" s="21">
        <v>8.0399999999999991</v>
      </c>
      <c r="K23" s="499">
        <v>39.6</v>
      </c>
      <c r="L23" s="291">
        <v>0.03</v>
      </c>
      <c r="M23" s="19">
        <v>0.02</v>
      </c>
      <c r="N23" s="20">
        <v>0</v>
      </c>
      <c r="O23" s="20">
        <v>0</v>
      </c>
      <c r="P23" s="21">
        <v>0</v>
      </c>
      <c r="Q23" s="291">
        <v>5.8</v>
      </c>
      <c r="R23" s="20">
        <v>30</v>
      </c>
      <c r="S23" s="20">
        <v>9.4</v>
      </c>
      <c r="T23" s="20">
        <v>0.78</v>
      </c>
      <c r="U23" s="20">
        <v>47</v>
      </c>
      <c r="V23" s="20">
        <v>1E-3</v>
      </c>
      <c r="W23" s="20">
        <v>1E-3</v>
      </c>
      <c r="X23" s="47">
        <v>0</v>
      </c>
    </row>
    <row r="24" spans="1:24" s="16" customFormat="1" ht="37.5" customHeight="1" x14ac:dyDescent="0.25">
      <c r="A24" s="683"/>
      <c r="B24" s="733"/>
      <c r="C24" s="857"/>
      <c r="D24" s="661"/>
      <c r="E24" s="325" t="s">
        <v>20</v>
      </c>
      <c r="F24" s="331">
        <f>SUM(F17:F23)</f>
        <v>870</v>
      </c>
      <c r="G24" s="155"/>
      <c r="H24" s="213">
        <f>SUM(H17:H23)</f>
        <v>41.400000000000006</v>
      </c>
      <c r="I24" s="14">
        <f>SUM(I17:I23)</f>
        <v>41.1</v>
      </c>
      <c r="J24" s="45">
        <f>SUM(J17:J23)</f>
        <v>95.289999999999992</v>
      </c>
      <c r="K24" s="341">
        <f>SUM(K17:K23)</f>
        <v>910.90000000000009</v>
      </c>
      <c r="L24" s="213">
        <f t="shared" ref="L24:X24" si="2">SUM(L17:L23)</f>
        <v>0.35000000000000009</v>
      </c>
      <c r="M24" s="213">
        <f t="shared" si="2"/>
        <v>0.43000000000000005</v>
      </c>
      <c r="N24" s="14">
        <f t="shared" si="2"/>
        <v>17.690000000000001</v>
      </c>
      <c r="O24" s="14">
        <f t="shared" si="2"/>
        <v>270</v>
      </c>
      <c r="P24" s="128">
        <f t="shared" si="2"/>
        <v>0.42000000000000004</v>
      </c>
      <c r="Q24" s="213">
        <f t="shared" si="2"/>
        <v>303.24</v>
      </c>
      <c r="R24" s="14">
        <f t="shared" si="2"/>
        <v>567.89</v>
      </c>
      <c r="S24" s="14">
        <f t="shared" si="2"/>
        <v>93.690000000000012</v>
      </c>
      <c r="T24" s="14">
        <f t="shared" si="2"/>
        <v>5.62</v>
      </c>
      <c r="U24" s="14">
        <f t="shared" si="2"/>
        <v>1070.33</v>
      </c>
      <c r="V24" s="14">
        <f t="shared" si="2"/>
        <v>1.6220000000000002E-2</v>
      </c>
      <c r="W24" s="14">
        <f t="shared" si="2"/>
        <v>3.0400000000000003E-2</v>
      </c>
      <c r="X24" s="45">
        <f t="shared" si="2"/>
        <v>3.08</v>
      </c>
    </row>
    <row r="25" spans="1:24" s="16" customFormat="1" ht="37.5" customHeight="1" thickBot="1" x14ac:dyDescent="0.3">
      <c r="A25" s="685"/>
      <c r="B25" s="716"/>
      <c r="C25" s="838"/>
      <c r="D25" s="715"/>
      <c r="E25" s="376" t="s">
        <v>21</v>
      </c>
      <c r="F25" s="715"/>
      <c r="G25" s="716"/>
      <c r="H25" s="784"/>
      <c r="I25" s="785"/>
      <c r="J25" s="786"/>
      <c r="K25" s="342">
        <f>K24/27.2</f>
        <v>33.488970588235297</v>
      </c>
      <c r="L25" s="784"/>
      <c r="M25" s="787"/>
      <c r="N25" s="785"/>
      <c r="O25" s="785"/>
      <c r="P25" s="788"/>
      <c r="Q25" s="784"/>
      <c r="R25" s="785"/>
      <c r="S25" s="785"/>
      <c r="T25" s="785"/>
      <c r="U25" s="785"/>
      <c r="V25" s="785"/>
      <c r="W25" s="785"/>
      <c r="X25" s="786"/>
    </row>
    <row r="26" spans="1:24" x14ac:dyDescent="0.25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B27" s="604" t="s">
        <v>66</v>
      </c>
      <c r="C27" s="117"/>
      <c r="D27" s="605"/>
      <c r="E27" s="53"/>
      <c r="F27" s="26"/>
      <c r="G27" s="11"/>
      <c r="H27" s="9"/>
      <c r="I27" s="11"/>
      <c r="J27" s="11"/>
    </row>
    <row r="28" spans="1:24" x14ac:dyDescent="0.25">
      <c r="B28" s="607" t="s">
        <v>67</v>
      </c>
      <c r="C28" s="118"/>
      <c r="D28" s="608"/>
      <c r="E28" s="62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abSelected="1" topLeftCell="C1" zoomScale="80" zoomScaleNormal="80" workbookViewId="0">
      <selection activeCell="H14" sqref="H14:X14"/>
    </sheetView>
  </sheetViews>
  <sheetFormatPr defaultRowHeight="15" x14ac:dyDescent="0.25"/>
  <cols>
    <col min="1" max="2" width="20.2851562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1" max="21" width="10.42578125" bestFit="1" customWidth="1"/>
    <col min="22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669"/>
      <c r="B4" s="669"/>
      <c r="C4" s="653" t="s">
        <v>39</v>
      </c>
      <c r="D4" s="268"/>
      <c r="E4" s="766"/>
      <c r="F4" s="767"/>
      <c r="G4" s="765"/>
      <c r="H4" s="722" t="s">
        <v>22</v>
      </c>
      <c r="I4" s="671"/>
      <c r="J4" s="723"/>
      <c r="K4" s="671" t="s">
        <v>23</v>
      </c>
      <c r="L4" s="1056" t="s">
        <v>24</v>
      </c>
      <c r="M4" s="1057"/>
      <c r="N4" s="1058"/>
      <c r="O4" s="1058"/>
      <c r="P4" s="1059"/>
      <c r="Q4" s="1056" t="s">
        <v>25</v>
      </c>
      <c r="R4" s="1057"/>
      <c r="S4" s="1057"/>
      <c r="T4" s="1057"/>
      <c r="U4" s="1057"/>
      <c r="V4" s="1057"/>
      <c r="W4" s="1057"/>
      <c r="X4" s="1060"/>
    </row>
    <row r="5" spans="1:24" s="16" customFormat="1" ht="28.5" customHeight="1" thickBot="1" x14ac:dyDescent="0.3">
      <c r="A5" s="672" t="s">
        <v>0</v>
      </c>
      <c r="B5" s="859"/>
      <c r="C5" s="108" t="s">
        <v>40</v>
      </c>
      <c r="D5" s="673" t="s">
        <v>41</v>
      </c>
      <c r="E5" s="103" t="s">
        <v>38</v>
      </c>
      <c r="F5" s="108" t="s">
        <v>26</v>
      </c>
      <c r="G5" s="103" t="s">
        <v>37</v>
      </c>
      <c r="H5" s="828" t="s">
        <v>27</v>
      </c>
      <c r="I5" s="522" t="s">
        <v>28</v>
      </c>
      <c r="J5" s="830" t="s">
        <v>29</v>
      </c>
      <c r="K5" s="674" t="s">
        <v>30</v>
      </c>
      <c r="L5" s="831" t="s">
        <v>31</v>
      </c>
      <c r="M5" s="522" t="s">
        <v>119</v>
      </c>
      <c r="N5" s="832" t="s">
        <v>32</v>
      </c>
      <c r="O5" s="864" t="s">
        <v>120</v>
      </c>
      <c r="P5" s="832" t="s">
        <v>121</v>
      </c>
      <c r="Q5" s="828" t="s">
        <v>33</v>
      </c>
      <c r="R5" s="522" t="s">
        <v>34</v>
      </c>
      <c r="S5" s="829" t="s">
        <v>35</v>
      </c>
      <c r="T5" s="522" t="s">
        <v>36</v>
      </c>
      <c r="U5" s="829" t="s">
        <v>122</v>
      </c>
      <c r="V5" s="522" t="s">
        <v>123</v>
      </c>
      <c r="W5" s="829" t="s">
        <v>124</v>
      </c>
      <c r="X5" s="522" t="s">
        <v>125</v>
      </c>
    </row>
    <row r="6" spans="1:24" s="16" customFormat="1" ht="38.25" customHeight="1" x14ac:dyDescent="0.25">
      <c r="A6" s="675" t="s">
        <v>6</v>
      </c>
      <c r="B6" s="676"/>
      <c r="C6" s="547">
        <v>25</v>
      </c>
      <c r="D6" s="678" t="s">
        <v>19</v>
      </c>
      <c r="E6" s="375" t="s">
        <v>50</v>
      </c>
      <c r="F6" s="654">
        <v>150</v>
      </c>
      <c r="G6" s="143"/>
      <c r="H6" s="39">
        <v>0.6</v>
      </c>
      <c r="I6" s="40">
        <v>0.45</v>
      </c>
      <c r="J6" s="43">
        <v>15.45</v>
      </c>
      <c r="K6" s="837">
        <v>70.5</v>
      </c>
      <c r="L6" s="281">
        <v>0.03</v>
      </c>
      <c r="M6" s="40">
        <v>0.05</v>
      </c>
      <c r="N6" s="40">
        <v>7.5</v>
      </c>
      <c r="O6" s="40">
        <v>0</v>
      </c>
      <c r="P6" s="41">
        <v>0</v>
      </c>
      <c r="Q6" s="48">
        <v>28.5</v>
      </c>
      <c r="R6" s="38">
        <v>24</v>
      </c>
      <c r="S6" s="38">
        <v>18</v>
      </c>
      <c r="T6" s="38">
        <v>0</v>
      </c>
      <c r="U6" s="38">
        <v>232.5</v>
      </c>
      <c r="V6" s="38">
        <v>1E-3</v>
      </c>
      <c r="W6" s="38">
        <v>0</v>
      </c>
      <c r="X6" s="530">
        <v>0.01</v>
      </c>
    </row>
    <row r="7" spans="1:24" s="16" customFormat="1" ht="38.25" customHeight="1" x14ac:dyDescent="0.25">
      <c r="A7" s="696"/>
      <c r="B7" s="156"/>
      <c r="C7" s="153">
        <v>196</v>
      </c>
      <c r="D7" s="219" t="s">
        <v>62</v>
      </c>
      <c r="E7" s="165" t="s">
        <v>127</v>
      </c>
      <c r="F7" s="139">
        <v>200</v>
      </c>
      <c r="G7" s="156"/>
      <c r="H7" s="19">
        <v>33.369999999999997</v>
      </c>
      <c r="I7" s="20">
        <v>14.83</v>
      </c>
      <c r="J7" s="21">
        <v>40.19</v>
      </c>
      <c r="K7" s="306">
        <v>431</v>
      </c>
      <c r="L7" s="291">
        <v>0.08</v>
      </c>
      <c r="M7" s="20">
        <v>0.4</v>
      </c>
      <c r="N7" s="20">
        <v>0.36</v>
      </c>
      <c r="O7" s="20">
        <v>70</v>
      </c>
      <c r="P7" s="47">
        <v>0.35</v>
      </c>
      <c r="Q7" s="19">
        <v>266.63</v>
      </c>
      <c r="R7" s="20">
        <v>356.3</v>
      </c>
      <c r="S7" s="20">
        <v>49.94</v>
      </c>
      <c r="T7" s="20">
        <v>1.64</v>
      </c>
      <c r="U7" s="20">
        <v>209.27</v>
      </c>
      <c r="V7" s="20">
        <v>1.2E-2</v>
      </c>
      <c r="W7" s="20">
        <v>0.04</v>
      </c>
      <c r="X7" s="47">
        <v>0.05</v>
      </c>
    </row>
    <row r="8" spans="1:24" s="16" customFormat="1" ht="38.25" customHeight="1" x14ac:dyDescent="0.25">
      <c r="A8" s="677"/>
      <c r="B8" s="155"/>
      <c r="C8" s="152">
        <v>114</v>
      </c>
      <c r="D8" s="194" t="s">
        <v>46</v>
      </c>
      <c r="E8" s="231" t="s">
        <v>52</v>
      </c>
      <c r="F8" s="139">
        <v>200</v>
      </c>
      <c r="G8" s="138"/>
      <c r="H8" s="17">
        <v>0</v>
      </c>
      <c r="I8" s="15">
        <v>0</v>
      </c>
      <c r="J8" s="18">
        <v>7.27</v>
      </c>
      <c r="K8" s="309">
        <v>28.73</v>
      </c>
      <c r="L8" s="258">
        <v>0</v>
      </c>
      <c r="M8" s="15">
        <v>0</v>
      </c>
      <c r="N8" s="15">
        <v>0</v>
      </c>
      <c r="O8" s="15">
        <v>0</v>
      </c>
      <c r="P8" s="42">
        <v>0</v>
      </c>
      <c r="Q8" s="17">
        <v>0.26</v>
      </c>
      <c r="R8" s="15">
        <v>0.03</v>
      </c>
      <c r="S8" s="15">
        <v>0.03</v>
      </c>
      <c r="T8" s="15">
        <v>0.02</v>
      </c>
      <c r="U8" s="15">
        <v>0.28999999999999998</v>
      </c>
      <c r="V8" s="15">
        <v>0</v>
      </c>
      <c r="W8" s="15">
        <v>0</v>
      </c>
      <c r="X8" s="42">
        <v>0</v>
      </c>
    </row>
    <row r="9" spans="1:24" s="16" customFormat="1" ht="38.25" customHeight="1" x14ac:dyDescent="0.25">
      <c r="A9" s="677"/>
      <c r="B9" s="155"/>
      <c r="C9" s="576">
        <v>121</v>
      </c>
      <c r="D9" s="194" t="s">
        <v>14</v>
      </c>
      <c r="E9" s="231" t="s">
        <v>51</v>
      </c>
      <c r="F9" s="649">
        <v>30</v>
      </c>
      <c r="G9" s="138"/>
      <c r="H9" s="17">
        <v>2.25</v>
      </c>
      <c r="I9" s="15">
        <v>0.87</v>
      </c>
      <c r="J9" s="18">
        <v>14.94</v>
      </c>
      <c r="K9" s="309">
        <v>78.599999999999994</v>
      </c>
      <c r="L9" s="258">
        <v>0.03</v>
      </c>
      <c r="M9" s="15">
        <v>0.01</v>
      </c>
      <c r="N9" s="15">
        <v>0</v>
      </c>
      <c r="O9" s="15">
        <v>0</v>
      </c>
      <c r="P9" s="42">
        <v>0</v>
      </c>
      <c r="Q9" s="17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2">
        <v>0</v>
      </c>
    </row>
    <row r="10" spans="1:24" s="16" customFormat="1" ht="25.5" customHeight="1" x14ac:dyDescent="0.25">
      <c r="A10" s="677"/>
      <c r="B10" s="155"/>
      <c r="C10" s="152"/>
      <c r="D10" s="194"/>
      <c r="E10" s="325" t="s">
        <v>20</v>
      </c>
      <c r="F10" s="331">
        <f>SUM(F6:F9)</f>
        <v>580</v>
      </c>
      <c r="G10" s="138"/>
      <c r="H10" s="17">
        <f t="shared" ref="H10:X10" si="0">SUM(H6:H9)</f>
        <v>36.22</v>
      </c>
      <c r="I10" s="15">
        <f t="shared" si="0"/>
        <v>16.149999999999999</v>
      </c>
      <c r="J10" s="18">
        <f t="shared" si="0"/>
        <v>77.849999999999994</v>
      </c>
      <c r="K10" s="862">
        <f t="shared" si="0"/>
        <v>608.83000000000004</v>
      </c>
      <c r="L10" s="258">
        <f t="shared" si="0"/>
        <v>0.14000000000000001</v>
      </c>
      <c r="M10" s="15">
        <f t="shared" si="0"/>
        <v>0.46</v>
      </c>
      <c r="N10" s="15">
        <f t="shared" si="0"/>
        <v>7.86</v>
      </c>
      <c r="O10" s="15">
        <f t="shared" si="0"/>
        <v>70</v>
      </c>
      <c r="P10" s="42">
        <f t="shared" si="0"/>
        <v>0.35</v>
      </c>
      <c r="Q10" s="17">
        <f t="shared" si="0"/>
        <v>301.08999999999997</v>
      </c>
      <c r="R10" s="15">
        <f t="shared" si="0"/>
        <v>399.83</v>
      </c>
      <c r="S10" s="15">
        <f t="shared" si="0"/>
        <v>71.87</v>
      </c>
      <c r="T10" s="15">
        <f t="shared" si="0"/>
        <v>2.02</v>
      </c>
      <c r="U10" s="15">
        <f t="shared" si="0"/>
        <v>469.66</v>
      </c>
      <c r="V10" s="15">
        <f t="shared" si="0"/>
        <v>1.3000000000000001E-2</v>
      </c>
      <c r="W10" s="15">
        <f t="shared" si="0"/>
        <v>0.04</v>
      </c>
      <c r="X10" s="42">
        <f t="shared" si="0"/>
        <v>6.0000000000000005E-2</v>
      </c>
    </row>
    <row r="11" spans="1:24" s="16" customFormat="1" ht="38.25" customHeight="1" thickBot="1" x14ac:dyDescent="0.3">
      <c r="A11" s="679"/>
      <c r="B11" s="861"/>
      <c r="C11" s="858"/>
      <c r="D11" s="724"/>
      <c r="E11" s="623" t="s">
        <v>21</v>
      </c>
      <c r="F11" s="377"/>
      <c r="G11" s="680"/>
      <c r="H11" s="592"/>
      <c r="I11" s="593"/>
      <c r="J11" s="622"/>
      <c r="K11" s="863">
        <f>K10/27.2</f>
        <v>22.383455882352944</v>
      </c>
      <c r="L11" s="381"/>
      <c r="M11" s="75"/>
      <c r="N11" s="75"/>
      <c r="O11" s="75"/>
      <c r="P11" s="76"/>
      <c r="Q11" s="592"/>
      <c r="R11" s="593"/>
      <c r="S11" s="593"/>
      <c r="T11" s="593"/>
      <c r="U11" s="593"/>
      <c r="V11" s="593"/>
      <c r="W11" s="593"/>
      <c r="X11" s="594"/>
    </row>
    <row r="12" spans="1:24" s="16" customFormat="1" ht="38.25" customHeight="1" x14ac:dyDescent="0.25">
      <c r="A12" s="675" t="s">
        <v>7</v>
      </c>
      <c r="B12" s="676"/>
      <c r="C12" s="429">
        <v>243</v>
      </c>
      <c r="D12" s="725" t="s">
        <v>19</v>
      </c>
      <c r="E12" s="726" t="s">
        <v>138</v>
      </c>
      <c r="F12" s="656">
        <v>100</v>
      </c>
      <c r="G12" s="993"/>
      <c r="H12" s="281">
        <v>2.89</v>
      </c>
      <c r="I12" s="40">
        <v>10.23</v>
      </c>
      <c r="J12" s="41">
        <v>8.4600000000000009</v>
      </c>
      <c r="K12" s="590">
        <v>142.84</v>
      </c>
      <c r="L12" s="281">
        <v>0.06</v>
      </c>
      <c r="M12" s="40">
        <v>0.05</v>
      </c>
      <c r="N12" s="40">
        <v>2.59</v>
      </c>
      <c r="O12" s="40">
        <v>380</v>
      </c>
      <c r="P12" s="41">
        <v>0</v>
      </c>
      <c r="Q12" s="281">
        <v>31.71</v>
      </c>
      <c r="R12" s="40">
        <v>72.62</v>
      </c>
      <c r="S12" s="40">
        <v>27.79</v>
      </c>
      <c r="T12" s="40">
        <v>0.98</v>
      </c>
      <c r="U12" s="40">
        <v>214.49</v>
      </c>
      <c r="V12" s="40">
        <v>2.1999999999999999E-2</v>
      </c>
      <c r="W12" s="40">
        <v>5.0000000000000001E-4</v>
      </c>
      <c r="X12" s="41">
        <v>0.02</v>
      </c>
    </row>
    <row r="13" spans="1:24" s="16" customFormat="1" ht="38.25" customHeight="1" x14ac:dyDescent="0.25">
      <c r="A13" s="677"/>
      <c r="B13" s="155"/>
      <c r="C13" s="860">
        <v>32</v>
      </c>
      <c r="D13" s="697" t="s">
        <v>9</v>
      </c>
      <c r="E13" s="658" t="s">
        <v>53</v>
      </c>
      <c r="F13" s="727">
        <v>250</v>
      </c>
      <c r="G13" s="132"/>
      <c r="H13" s="259">
        <v>7.33</v>
      </c>
      <c r="I13" s="13">
        <v>10.81</v>
      </c>
      <c r="J13" s="44">
        <v>12.12</v>
      </c>
      <c r="K13" s="106">
        <v>176</v>
      </c>
      <c r="L13" s="259">
        <v>0.06</v>
      </c>
      <c r="M13" s="13">
        <v>0.09</v>
      </c>
      <c r="N13" s="13">
        <v>5.41</v>
      </c>
      <c r="O13" s="13">
        <v>160</v>
      </c>
      <c r="P13" s="44">
        <v>0.09</v>
      </c>
      <c r="Q13" s="259">
        <v>40.33</v>
      </c>
      <c r="R13" s="13">
        <v>104.16</v>
      </c>
      <c r="S13" s="13">
        <v>28.61</v>
      </c>
      <c r="T13" s="13">
        <v>1.82</v>
      </c>
      <c r="U13" s="13">
        <v>405.3</v>
      </c>
      <c r="V13" s="13">
        <v>8.0000000000000002E-3</v>
      </c>
      <c r="W13" s="13">
        <v>1E-3</v>
      </c>
      <c r="X13" s="44">
        <v>0.04</v>
      </c>
    </row>
    <row r="14" spans="1:24" s="16" customFormat="1" ht="38.25" customHeight="1" x14ac:dyDescent="0.25">
      <c r="A14" s="677"/>
      <c r="B14" s="155"/>
      <c r="C14" s="153">
        <v>90</v>
      </c>
      <c r="D14" s="156" t="s">
        <v>10</v>
      </c>
      <c r="E14" s="302" t="s">
        <v>114</v>
      </c>
      <c r="F14" s="244">
        <v>100</v>
      </c>
      <c r="G14" s="105"/>
      <c r="H14" s="412">
        <v>17.23</v>
      </c>
      <c r="I14" s="96">
        <v>16.75</v>
      </c>
      <c r="J14" s="101">
        <v>9.3800000000000008</v>
      </c>
      <c r="K14" s="493">
        <v>258.3</v>
      </c>
      <c r="L14" s="291">
        <v>0.13</v>
      </c>
      <c r="M14" s="19">
        <v>0.12</v>
      </c>
      <c r="N14" s="20">
        <v>0.82</v>
      </c>
      <c r="O14" s="20">
        <v>10</v>
      </c>
      <c r="P14" s="47">
        <v>0.08</v>
      </c>
      <c r="Q14" s="291">
        <v>16.37</v>
      </c>
      <c r="R14" s="20">
        <v>150.15</v>
      </c>
      <c r="S14" s="20">
        <v>20.05</v>
      </c>
      <c r="T14" s="20">
        <v>1.59</v>
      </c>
      <c r="U14" s="20">
        <v>224.38</v>
      </c>
      <c r="V14" s="20">
        <v>4.0000000000000001E-3</v>
      </c>
      <c r="W14" s="20">
        <v>3.0000000000000001E-3</v>
      </c>
      <c r="X14" s="47">
        <v>0.08</v>
      </c>
    </row>
    <row r="15" spans="1:24" s="16" customFormat="1" ht="38.25" customHeight="1" x14ac:dyDescent="0.25">
      <c r="A15" s="683"/>
      <c r="B15" s="733"/>
      <c r="C15" s="152">
        <v>54</v>
      </c>
      <c r="D15" s="548" t="s">
        <v>49</v>
      </c>
      <c r="E15" s="155" t="s">
        <v>43</v>
      </c>
      <c r="F15" s="152">
        <v>180</v>
      </c>
      <c r="G15" s="132"/>
      <c r="H15" s="291">
        <v>8.7100000000000009</v>
      </c>
      <c r="I15" s="20">
        <v>5.95</v>
      </c>
      <c r="J15" s="47">
        <v>38.11</v>
      </c>
      <c r="K15" s="290">
        <v>238.6</v>
      </c>
      <c r="L15" s="291">
        <v>0.23</v>
      </c>
      <c r="M15" s="20">
        <v>0.12</v>
      </c>
      <c r="N15" s="20">
        <v>0</v>
      </c>
      <c r="O15" s="20">
        <v>20</v>
      </c>
      <c r="P15" s="47">
        <v>0.08</v>
      </c>
      <c r="Q15" s="291">
        <v>15.7</v>
      </c>
      <c r="R15" s="20">
        <v>191.66</v>
      </c>
      <c r="S15" s="20">
        <v>127.46</v>
      </c>
      <c r="T15" s="20">
        <v>4.29</v>
      </c>
      <c r="U15" s="20">
        <v>232.4</v>
      </c>
      <c r="V15" s="20">
        <v>2E-3</v>
      </c>
      <c r="W15" s="20">
        <v>4.0000000000000001E-3</v>
      </c>
      <c r="X15" s="47">
        <v>0.01</v>
      </c>
    </row>
    <row r="16" spans="1:24" s="16" customFormat="1" ht="38.25" customHeight="1" x14ac:dyDescent="0.25">
      <c r="A16" s="683"/>
      <c r="B16" s="733"/>
      <c r="C16" s="152">
        <v>107</v>
      </c>
      <c r="D16" s="548" t="s">
        <v>18</v>
      </c>
      <c r="E16" s="397" t="s">
        <v>136</v>
      </c>
      <c r="F16" s="727">
        <v>200</v>
      </c>
      <c r="G16" s="132"/>
      <c r="H16" s="258">
        <v>1</v>
      </c>
      <c r="I16" s="15">
        <v>0.2</v>
      </c>
      <c r="J16" s="42">
        <v>20.2</v>
      </c>
      <c r="K16" s="272">
        <v>92</v>
      </c>
      <c r="L16" s="258">
        <v>0.02</v>
      </c>
      <c r="M16" s="15">
        <v>0.02</v>
      </c>
      <c r="N16" s="15">
        <v>4</v>
      </c>
      <c r="O16" s="15">
        <v>0</v>
      </c>
      <c r="P16" s="42">
        <v>0</v>
      </c>
      <c r="Q16" s="258">
        <v>14</v>
      </c>
      <c r="R16" s="15">
        <v>14</v>
      </c>
      <c r="S16" s="15">
        <v>8</v>
      </c>
      <c r="T16" s="15">
        <v>2.8</v>
      </c>
      <c r="U16" s="15">
        <v>240</v>
      </c>
      <c r="V16" s="15">
        <v>2E-3</v>
      </c>
      <c r="W16" s="15">
        <v>0</v>
      </c>
      <c r="X16" s="42">
        <v>0</v>
      </c>
    </row>
    <row r="17" spans="1:24" s="16" customFormat="1" ht="38.25" customHeight="1" x14ac:dyDescent="0.25">
      <c r="A17" s="683"/>
      <c r="B17" s="733"/>
      <c r="C17" s="576">
        <v>119</v>
      </c>
      <c r="D17" s="548" t="s">
        <v>14</v>
      </c>
      <c r="E17" s="155" t="s">
        <v>55</v>
      </c>
      <c r="F17" s="153">
        <v>20</v>
      </c>
      <c r="G17" s="179"/>
      <c r="H17" s="291">
        <v>1.52</v>
      </c>
      <c r="I17" s="20">
        <v>0.16</v>
      </c>
      <c r="J17" s="47">
        <v>9.84</v>
      </c>
      <c r="K17" s="468">
        <v>47</v>
      </c>
      <c r="L17" s="291">
        <v>0.02</v>
      </c>
      <c r="M17" s="20">
        <v>0.01</v>
      </c>
      <c r="N17" s="20">
        <v>0</v>
      </c>
      <c r="O17" s="20">
        <v>0</v>
      </c>
      <c r="P17" s="47">
        <v>0</v>
      </c>
      <c r="Q17" s="291">
        <v>4</v>
      </c>
      <c r="R17" s="20">
        <v>13</v>
      </c>
      <c r="S17" s="20">
        <v>2.8</v>
      </c>
      <c r="T17" s="20">
        <v>0.22</v>
      </c>
      <c r="U17" s="20">
        <v>18.600000000000001</v>
      </c>
      <c r="V17" s="20">
        <v>1E-3</v>
      </c>
      <c r="W17" s="20">
        <v>1E-3</v>
      </c>
      <c r="X17" s="47">
        <v>2.9</v>
      </c>
    </row>
    <row r="18" spans="1:24" s="16" customFormat="1" ht="38.25" customHeight="1" x14ac:dyDescent="0.25">
      <c r="A18" s="683"/>
      <c r="B18" s="733"/>
      <c r="C18" s="152">
        <v>120</v>
      </c>
      <c r="D18" s="548" t="s">
        <v>15</v>
      </c>
      <c r="E18" s="155" t="s">
        <v>47</v>
      </c>
      <c r="F18" s="153">
        <v>20</v>
      </c>
      <c r="G18" s="179"/>
      <c r="H18" s="291">
        <v>1.32</v>
      </c>
      <c r="I18" s="20">
        <v>0.24</v>
      </c>
      <c r="J18" s="47">
        <v>8.0399999999999991</v>
      </c>
      <c r="K18" s="468">
        <v>39.6</v>
      </c>
      <c r="L18" s="291">
        <v>0.03</v>
      </c>
      <c r="M18" s="20">
        <v>0.02</v>
      </c>
      <c r="N18" s="20">
        <v>0</v>
      </c>
      <c r="O18" s="20">
        <v>0</v>
      </c>
      <c r="P18" s="47">
        <v>0</v>
      </c>
      <c r="Q18" s="291">
        <v>5.8</v>
      </c>
      <c r="R18" s="20">
        <v>30</v>
      </c>
      <c r="S18" s="20">
        <v>9.4</v>
      </c>
      <c r="T18" s="20">
        <v>0.78</v>
      </c>
      <c r="U18" s="20">
        <v>47</v>
      </c>
      <c r="V18" s="20">
        <v>1E-3</v>
      </c>
      <c r="W18" s="20">
        <v>1E-3</v>
      </c>
      <c r="X18" s="47">
        <v>0</v>
      </c>
    </row>
    <row r="19" spans="1:24" s="16" customFormat="1" ht="38.25" customHeight="1" x14ac:dyDescent="0.25">
      <c r="A19" s="683"/>
      <c r="B19" s="733"/>
      <c r="C19" s="559"/>
      <c r="D19" s="728"/>
      <c r="E19" s="325" t="s">
        <v>20</v>
      </c>
      <c r="F19" s="578">
        <f>SUM(F12:F18)</f>
        <v>870</v>
      </c>
      <c r="G19" s="286"/>
      <c r="H19" s="994">
        <f t="shared" ref="H19:J19" si="1">SUM(H12:H18)</f>
        <v>40.000000000000007</v>
      </c>
      <c r="I19" s="995">
        <f t="shared" si="1"/>
        <v>44.34</v>
      </c>
      <c r="J19" s="996">
        <f t="shared" si="1"/>
        <v>106.15</v>
      </c>
      <c r="K19" s="505">
        <f>SUM(K12:K18)</f>
        <v>994.34000000000015</v>
      </c>
      <c r="L19" s="994">
        <f t="shared" ref="L19" si="2">SUM(L12:L18)</f>
        <v>0.55000000000000004</v>
      </c>
      <c r="M19" s="995">
        <f t="shared" ref="M19" si="3">SUM(M12:M18)</f>
        <v>0.43000000000000005</v>
      </c>
      <c r="N19" s="995">
        <f t="shared" ref="N19:O19" si="4">SUM(N12:N18)</f>
        <v>12.82</v>
      </c>
      <c r="O19" s="995">
        <f t="shared" si="4"/>
        <v>570</v>
      </c>
      <c r="P19" s="996">
        <f t="shared" ref="P19" si="5">SUM(P12:P18)</f>
        <v>0.25</v>
      </c>
      <c r="Q19" s="994">
        <f t="shared" ref="Q19" si="6">SUM(Q12:Q18)</f>
        <v>127.91</v>
      </c>
      <c r="R19" s="995">
        <f t="shared" ref="R19:S19" si="7">SUM(R12:R18)</f>
        <v>575.59</v>
      </c>
      <c r="S19" s="995">
        <f t="shared" si="7"/>
        <v>224.11</v>
      </c>
      <c r="T19" s="995">
        <f t="shared" ref="T19" si="8">SUM(T12:T18)</f>
        <v>12.48</v>
      </c>
      <c r="U19" s="995">
        <f>SUM(U12:U18)</f>
        <v>1382.1699999999998</v>
      </c>
      <c r="V19" s="995">
        <f t="shared" ref="V19:W19" si="9">SUM(V12:V18)</f>
        <v>4.0000000000000008E-2</v>
      </c>
      <c r="W19" s="995">
        <f t="shared" si="9"/>
        <v>1.0500000000000002E-2</v>
      </c>
      <c r="X19" s="996">
        <f t="shared" ref="X19" si="10">SUM(X12:X18)</f>
        <v>3.05</v>
      </c>
    </row>
    <row r="20" spans="1:24" s="16" customFormat="1" ht="38.25" customHeight="1" thickBot="1" x14ac:dyDescent="0.3">
      <c r="A20" s="685"/>
      <c r="B20" s="716"/>
      <c r="C20" s="560"/>
      <c r="D20" s="729"/>
      <c r="E20" s="376" t="s">
        <v>21</v>
      </c>
      <c r="F20" s="643"/>
      <c r="G20" s="220"/>
      <c r="H20" s="217"/>
      <c r="I20" s="52"/>
      <c r="J20" s="120"/>
      <c r="K20" s="436">
        <f>K19/27.2</f>
        <v>36.556617647058829</v>
      </c>
      <c r="L20" s="217"/>
      <c r="M20" s="52"/>
      <c r="N20" s="52"/>
      <c r="O20" s="52"/>
      <c r="P20" s="120"/>
      <c r="Q20" s="217"/>
      <c r="R20" s="52"/>
      <c r="S20" s="52"/>
      <c r="T20" s="52"/>
      <c r="U20" s="52"/>
      <c r="V20" s="52"/>
      <c r="W20" s="52"/>
      <c r="X20" s="120"/>
    </row>
    <row r="21" spans="1:24" ht="17.25" customHeight="1" x14ac:dyDescent="0.25">
      <c r="A21" s="9"/>
      <c r="B21" s="9"/>
      <c r="C21" s="32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 x14ac:dyDescent="0.25">
      <c r="D22" s="11"/>
      <c r="E22" s="25"/>
      <c r="F22" s="26"/>
      <c r="G22" s="11"/>
      <c r="H22" s="11"/>
      <c r="I22" s="11"/>
      <c r="J22" s="11"/>
    </row>
    <row r="23" spans="1:24" ht="18.75" x14ac:dyDescent="0.25">
      <c r="D23" s="11"/>
      <c r="E23" s="25"/>
      <c r="F23" s="26"/>
      <c r="G23" s="11"/>
      <c r="H23" s="11"/>
      <c r="I23" s="11"/>
      <c r="J23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zoomScale="80" zoomScaleNormal="80" workbookViewId="0">
      <selection activeCell="F19" sqref="F19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5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669"/>
      <c r="B4" s="669"/>
      <c r="C4" s="653" t="s">
        <v>39</v>
      </c>
      <c r="D4" s="704"/>
      <c r="E4" s="670"/>
      <c r="F4" s="651"/>
      <c r="G4" s="653"/>
      <c r="H4" s="853" t="s">
        <v>22</v>
      </c>
      <c r="I4" s="854"/>
      <c r="J4" s="855"/>
      <c r="K4" s="692" t="s">
        <v>23</v>
      </c>
      <c r="L4" s="1047" t="s">
        <v>24</v>
      </c>
      <c r="M4" s="1048"/>
      <c r="N4" s="1049"/>
      <c r="O4" s="1049"/>
      <c r="P4" s="1050"/>
      <c r="Q4" s="1056" t="s">
        <v>25</v>
      </c>
      <c r="R4" s="1057"/>
      <c r="S4" s="1057"/>
      <c r="T4" s="1057"/>
      <c r="U4" s="1057"/>
      <c r="V4" s="1057"/>
      <c r="W4" s="1057"/>
      <c r="X4" s="1060"/>
    </row>
    <row r="5" spans="1:24" s="16" customFormat="1" ht="28.5" customHeight="1" thickBot="1" x14ac:dyDescent="0.3">
      <c r="A5" s="672" t="s">
        <v>0</v>
      </c>
      <c r="B5" s="859"/>
      <c r="C5" s="108" t="s">
        <v>40</v>
      </c>
      <c r="D5" s="705" t="s">
        <v>41</v>
      </c>
      <c r="E5" s="108" t="s">
        <v>38</v>
      </c>
      <c r="F5" s="103" t="s">
        <v>26</v>
      </c>
      <c r="G5" s="108" t="s">
        <v>37</v>
      </c>
      <c r="H5" s="103" t="s">
        <v>27</v>
      </c>
      <c r="I5" s="522" t="s">
        <v>28</v>
      </c>
      <c r="J5" s="103" t="s">
        <v>29</v>
      </c>
      <c r="K5" s="693" t="s">
        <v>30</v>
      </c>
      <c r="L5" s="389" t="s">
        <v>31</v>
      </c>
      <c r="M5" s="389" t="s">
        <v>119</v>
      </c>
      <c r="N5" s="389" t="s">
        <v>32</v>
      </c>
      <c r="O5" s="521" t="s">
        <v>120</v>
      </c>
      <c r="P5" s="389" t="s">
        <v>121</v>
      </c>
      <c r="Q5" s="389" t="s">
        <v>33</v>
      </c>
      <c r="R5" s="389" t="s">
        <v>34</v>
      </c>
      <c r="S5" s="389" t="s">
        <v>35</v>
      </c>
      <c r="T5" s="389" t="s">
        <v>36</v>
      </c>
      <c r="U5" s="389" t="s">
        <v>122</v>
      </c>
      <c r="V5" s="389" t="s">
        <v>123</v>
      </c>
      <c r="W5" s="389" t="s">
        <v>124</v>
      </c>
      <c r="X5" s="522" t="s">
        <v>125</v>
      </c>
    </row>
    <row r="6" spans="1:24" s="16" customFormat="1" ht="39" customHeight="1" x14ac:dyDescent="0.25">
      <c r="A6" s="675" t="s">
        <v>6</v>
      </c>
      <c r="B6" s="676"/>
      <c r="C6" s="547">
        <v>1</v>
      </c>
      <c r="D6" s="676" t="s">
        <v>19</v>
      </c>
      <c r="E6" s="676" t="s">
        <v>12</v>
      </c>
      <c r="F6" s="143">
        <v>20</v>
      </c>
      <c r="G6" s="678"/>
      <c r="H6" s="281">
        <v>4.6399999999999997</v>
      </c>
      <c r="I6" s="40">
        <v>5.9</v>
      </c>
      <c r="J6" s="41">
        <v>0</v>
      </c>
      <c r="K6" s="337">
        <v>72.8</v>
      </c>
      <c r="L6" s="281">
        <v>0.01</v>
      </c>
      <c r="M6" s="40">
        <v>0.06</v>
      </c>
      <c r="N6" s="40">
        <v>140</v>
      </c>
      <c r="O6" s="40">
        <v>0.06</v>
      </c>
      <c r="P6" s="41">
        <v>0.19</v>
      </c>
      <c r="Q6" s="281">
        <v>176</v>
      </c>
      <c r="R6" s="40">
        <v>100</v>
      </c>
      <c r="S6" s="40">
        <v>7</v>
      </c>
      <c r="T6" s="40">
        <v>0.2</v>
      </c>
      <c r="U6" s="40">
        <v>17.600000000000001</v>
      </c>
      <c r="V6" s="40">
        <v>0</v>
      </c>
      <c r="W6" s="40">
        <v>0</v>
      </c>
      <c r="X6" s="41">
        <v>0</v>
      </c>
    </row>
    <row r="7" spans="1:24" s="16" customFormat="1" ht="39" customHeight="1" x14ac:dyDescent="0.25">
      <c r="A7" s="677"/>
      <c r="B7" s="155"/>
      <c r="C7" s="153">
        <v>80</v>
      </c>
      <c r="D7" s="156" t="s">
        <v>10</v>
      </c>
      <c r="E7" s="343" t="s">
        <v>99</v>
      </c>
      <c r="F7" s="244">
        <v>100</v>
      </c>
      <c r="G7" s="105"/>
      <c r="H7" s="258">
        <v>16.489999999999998</v>
      </c>
      <c r="I7" s="15">
        <v>14.11</v>
      </c>
      <c r="J7" s="42">
        <v>4.96</v>
      </c>
      <c r="K7" s="309">
        <v>213.19</v>
      </c>
      <c r="L7" s="258">
        <v>7.0000000000000007E-2</v>
      </c>
      <c r="M7" s="15">
        <v>0.12</v>
      </c>
      <c r="N7" s="15">
        <v>1.64</v>
      </c>
      <c r="O7" s="15">
        <v>30</v>
      </c>
      <c r="P7" s="42">
        <v>0</v>
      </c>
      <c r="Q7" s="258">
        <v>22.45</v>
      </c>
      <c r="R7" s="15">
        <v>134.15</v>
      </c>
      <c r="S7" s="15">
        <v>19.41</v>
      </c>
      <c r="T7" s="15">
        <v>1.36</v>
      </c>
      <c r="U7" s="15">
        <v>226.67</v>
      </c>
      <c r="V7" s="15">
        <v>4.0000000000000001E-3</v>
      </c>
      <c r="W7" s="15">
        <v>0</v>
      </c>
      <c r="X7" s="42">
        <v>0.1</v>
      </c>
    </row>
    <row r="8" spans="1:24" s="16" customFormat="1" ht="39" customHeight="1" x14ac:dyDescent="0.25">
      <c r="A8" s="677"/>
      <c r="B8" s="155"/>
      <c r="C8" s="153">
        <v>65</v>
      </c>
      <c r="D8" s="344" t="s">
        <v>64</v>
      </c>
      <c r="E8" s="344" t="s">
        <v>54</v>
      </c>
      <c r="F8" s="140">
        <v>180</v>
      </c>
      <c r="G8" s="104"/>
      <c r="H8" s="259">
        <v>8.11</v>
      </c>
      <c r="I8" s="13">
        <v>4.72</v>
      </c>
      <c r="J8" s="44">
        <v>49.54</v>
      </c>
      <c r="K8" s="308">
        <v>272.97000000000003</v>
      </c>
      <c r="L8" s="259">
        <v>0.1</v>
      </c>
      <c r="M8" s="13">
        <v>0.03</v>
      </c>
      <c r="N8" s="13">
        <v>0</v>
      </c>
      <c r="O8" s="13">
        <v>20</v>
      </c>
      <c r="P8" s="44">
        <v>0.08</v>
      </c>
      <c r="Q8" s="259">
        <v>16.25</v>
      </c>
      <c r="R8" s="13">
        <v>61</v>
      </c>
      <c r="S8" s="13">
        <v>10.97</v>
      </c>
      <c r="T8" s="13">
        <v>1.1100000000000001</v>
      </c>
      <c r="U8" s="13">
        <v>87</v>
      </c>
      <c r="V8" s="13">
        <v>1E-3</v>
      </c>
      <c r="W8" s="13">
        <v>0</v>
      </c>
      <c r="X8" s="44">
        <v>0.02</v>
      </c>
    </row>
    <row r="9" spans="1:24" s="16" customFormat="1" ht="39" customHeight="1" x14ac:dyDescent="0.25">
      <c r="A9" s="677"/>
      <c r="B9" s="155"/>
      <c r="C9" s="153">
        <v>160</v>
      </c>
      <c r="D9" s="344" t="s">
        <v>63</v>
      </c>
      <c r="E9" s="658" t="s">
        <v>103</v>
      </c>
      <c r="F9" s="659">
        <v>200</v>
      </c>
      <c r="G9" s="104"/>
      <c r="H9" s="258">
        <v>0.06</v>
      </c>
      <c r="I9" s="15">
        <v>0</v>
      </c>
      <c r="J9" s="42">
        <v>19.25</v>
      </c>
      <c r="K9" s="272">
        <v>76.95</v>
      </c>
      <c r="L9" s="258">
        <v>0</v>
      </c>
      <c r="M9" s="15">
        <v>0</v>
      </c>
      <c r="N9" s="15">
        <v>48</v>
      </c>
      <c r="O9" s="15">
        <v>0</v>
      </c>
      <c r="P9" s="42">
        <v>0</v>
      </c>
      <c r="Q9" s="17">
        <v>4.01</v>
      </c>
      <c r="R9" s="15">
        <v>9.17</v>
      </c>
      <c r="S9" s="15">
        <v>1.33</v>
      </c>
      <c r="T9" s="15">
        <v>0.37</v>
      </c>
      <c r="U9" s="15">
        <v>9.3000000000000007</v>
      </c>
      <c r="V9" s="15">
        <v>0</v>
      </c>
      <c r="W9" s="15">
        <v>0</v>
      </c>
      <c r="X9" s="42">
        <v>0</v>
      </c>
    </row>
    <row r="10" spans="1:24" s="16" customFormat="1" ht="39" customHeight="1" x14ac:dyDescent="0.25">
      <c r="A10" s="677"/>
      <c r="B10" s="155"/>
      <c r="C10" s="514">
        <v>119</v>
      </c>
      <c r="D10" s="155" t="s">
        <v>14</v>
      </c>
      <c r="E10" s="155" t="s">
        <v>55</v>
      </c>
      <c r="F10" s="199">
        <v>30</v>
      </c>
      <c r="G10" s="132"/>
      <c r="H10" s="258">
        <v>2.2799999999999998</v>
      </c>
      <c r="I10" s="15">
        <v>0.24</v>
      </c>
      <c r="J10" s="42">
        <v>14.76</v>
      </c>
      <c r="K10" s="309">
        <v>70.5</v>
      </c>
      <c r="L10" s="258">
        <v>0.03</v>
      </c>
      <c r="M10" s="15">
        <v>0.01</v>
      </c>
      <c r="N10" s="15">
        <v>0</v>
      </c>
      <c r="O10" s="15">
        <v>0</v>
      </c>
      <c r="P10" s="42">
        <v>0</v>
      </c>
      <c r="Q10" s="258">
        <v>6</v>
      </c>
      <c r="R10" s="15">
        <v>19.5</v>
      </c>
      <c r="S10" s="15">
        <v>4.2</v>
      </c>
      <c r="T10" s="17">
        <v>0.33</v>
      </c>
      <c r="U10" s="15">
        <v>27.9</v>
      </c>
      <c r="V10" s="15">
        <v>1E-3</v>
      </c>
      <c r="W10" s="17">
        <v>2E-3</v>
      </c>
      <c r="X10" s="42">
        <v>4.3499999999999996</v>
      </c>
    </row>
    <row r="11" spans="1:24" s="16" customFormat="1" ht="39" customHeight="1" x14ac:dyDescent="0.25">
      <c r="A11" s="677"/>
      <c r="B11" s="155"/>
      <c r="C11" s="153">
        <v>120</v>
      </c>
      <c r="D11" s="155" t="s">
        <v>15</v>
      </c>
      <c r="E11" s="155" t="s">
        <v>47</v>
      </c>
      <c r="F11" s="138">
        <v>25</v>
      </c>
      <c r="G11" s="132"/>
      <c r="H11" s="258">
        <v>1.65</v>
      </c>
      <c r="I11" s="15">
        <v>0.3</v>
      </c>
      <c r="J11" s="42">
        <v>10.050000000000001</v>
      </c>
      <c r="K11" s="303">
        <v>49.5</v>
      </c>
      <c r="L11" s="291">
        <v>0.04</v>
      </c>
      <c r="M11" s="20">
        <v>0.02</v>
      </c>
      <c r="N11" s="20">
        <v>0</v>
      </c>
      <c r="O11" s="20">
        <v>0</v>
      </c>
      <c r="P11" s="47">
        <v>0</v>
      </c>
      <c r="Q11" s="291">
        <v>7.25</v>
      </c>
      <c r="R11" s="20">
        <v>37.5</v>
      </c>
      <c r="S11" s="20">
        <v>11.75</v>
      </c>
      <c r="T11" s="20">
        <v>0.98</v>
      </c>
      <c r="U11" s="20">
        <v>58.75</v>
      </c>
      <c r="V11" s="20">
        <v>1E-3</v>
      </c>
      <c r="W11" s="20">
        <v>1E-3</v>
      </c>
      <c r="X11" s="47">
        <v>0</v>
      </c>
    </row>
    <row r="12" spans="1:24" s="16" customFormat="1" ht="39" customHeight="1" x14ac:dyDescent="0.25">
      <c r="A12" s="677"/>
      <c r="B12" s="155"/>
      <c r="C12" s="153"/>
      <c r="D12" s="156"/>
      <c r="E12" s="325" t="s">
        <v>20</v>
      </c>
      <c r="F12" s="284">
        <f>F6+F7+F8+F9+F10+F11</f>
        <v>555</v>
      </c>
      <c r="G12" s="105"/>
      <c r="H12" s="291">
        <f t="shared" ref="H12:X12" si="0">H6+H7+H8+H9+H10+H11</f>
        <v>33.229999999999997</v>
      </c>
      <c r="I12" s="20">
        <f t="shared" si="0"/>
        <v>25.269999999999996</v>
      </c>
      <c r="J12" s="47">
        <f t="shared" si="0"/>
        <v>98.56</v>
      </c>
      <c r="K12" s="500">
        <f t="shared" si="0"/>
        <v>755.91000000000008</v>
      </c>
      <c r="L12" s="291">
        <f t="shared" si="0"/>
        <v>0.25</v>
      </c>
      <c r="M12" s="20">
        <f t="shared" si="0"/>
        <v>0.24</v>
      </c>
      <c r="N12" s="20">
        <f t="shared" si="0"/>
        <v>189.64</v>
      </c>
      <c r="O12" s="20">
        <f t="shared" si="0"/>
        <v>50.06</v>
      </c>
      <c r="P12" s="47">
        <f t="shared" si="0"/>
        <v>0.27</v>
      </c>
      <c r="Q12" s="291">
        <f t="shared" si="0"/>
        <v>231.95999999999998</v>
      </c>
      <c r="R12" s="20">
        <f t="shared" si="0"/>
        <v>361.32</v>
      </c>
      <c r="S12" s="20">
        <f t="shared" si="0"/>
        <v>54.660000000000004</v>
      </c>
      <c r="T12" s="20">
        <f t="shared" si="0"/>
        <v>4.3499999999999996</v>
      </c>
      <c r="U12" s="20">
        <f t="shared" si="0"/>
        <v>427.21999999999997</v>
      </c>
      <c r="V12" s="20">
        <f t="shared" si="0"/>
        <v>7.0000000000000001E-3</v>
      </c>
      <c r="W12" s="20">
        <f t="shared" si="0"/>
        <v>3.0000000000000001E-3</v>
      </c>
      <c r="X12" s="42">
        <f t="shared" si="0"/>
        <v>4.47</v>
      </c>
    </row>
    <row r="13" spans="1:24" s="16" customFormat="1" ht="39" customHeight="1" thickBot="1" x14ac:dyDescent="0.3">
      <c r="A13" s="677"/>
      <c r="B13" s="861"/>
      <c r="C13" s="283"/>
      <c r="D13" s="269"/>
      <c r="E13" s="376" t="s">
        <v>21</v>
      </c>
      <c r="F13" s="142"/>
      <c r="G13" s="220"/>
      <c r="H13" s="263"/>
      <c r="I13" s="159"/>
      <c r="J13" s="160"/>
      <c r="K13" s="307">
        <f>K12/27.2</f>
        <v>27.790808823529414</v>
      </c>
      <c r="L13" s="263"/>
      <c r="M13" s="159"/>
      <c r="N13" s="159"/>
      <c r="O13" s="159"/>
      <c r="P13" s="160"/>
      <c r="Q13" s="263"/>
      <c r="R13" s="159"/>
      <c r="S13" s="159"/>
      <c r="T13" s="159"/>
      <c r="U13" s="159"/>
      <c r="V13" s="159"/>
      <c r="W13" s="159"/>
      <c r="X13" s="160"/>
    </row>
    <row r="14" spans="1:24" s="16" customFormat="1" ht="39" customHeight="1" x14ac:dyDescent="0.25">
      <c r="A14" s="675" t="s">
        <v>7</v>
      </c>
      <c r="B14" s="676"/>
      <c r="C14" s="161">
        <v>25</v>
      </c>
      <c r="D14" s="678" t="s">
        <v>19</v>
      </c>
      <c r="E14" s="375" t="s">
        <v>50</v>
      </c>
      <c r="F14" s="654">
        <v>150</v>
      </c>
      <c r="G14" s="143"/>
      <c r="H14" s="48">
        <v>0.6</v>
      </c>
      <c r="I14" s="38">
        <v>0.45</v>
      </c>
      <c r="J14" s="49">
        <v>15.45</v>
      </c>
      <c r="K14" s="205">
        <v>70.5</v>
      </c>
      <c r="L14" s="274">
        <v>0.03</v>
      </c>
      <c r="M14" s="48">
        <v>0.05</v>
      </c>
      <c r="N14" s="38">
        <v>7.5</v>
      </c>
      <c r="O14" s="38">
        <v>0</v>
      </c>
      <c r="P14" s="235">
        <v>0</v>
      </c>
      <c r="Q14" s="48">
        <v>28.5</v>
      </c>
      <c r="R14" s="38">
        <v>24</v>
      </c>
      <c r="S14" s="38">
        <v>18</v>
      </c>
      <c r="T14" s="38">
        <v>0</v>
      </c>
      <c r="U14" s="38">
        <v>232.5</v>
      </c>
      <c r="V14" s="38">
        <v>1E-3</v>
      </c>
      <c r="W14" s="38">
        <v>0</v>
      </c>
      <c r="X14" s="530">
        <v>0.01</v>
      </c>
    </row>
    <row r="15" spans="1:24" s="16" customFormat="1" ht="39" customHeight="1" x14ac:dyDescent="0.25">
      <c r="A15" s="677"/>
      <c r="B15" s="155"/>
      <c r="C15" s="153">
        <v>37</v>
      </c>
      <c r="D15" s="194" t="s">
        <v>9</v>
      </c>
      <c r="E15" s="231" t="s">
        <v>56</v>
      </c>
      <c r="F15" s="730">
        <v>250</v>
      </c>
      <c r="G15" s="140"/>
      <c r="H15" s="80">
        <v>7.22</v>
      </c>
      <c r="I15" s="13">
        <v>6.88</v>
      </c>
      <c r="J15" s="23">
        <v>13.51</v>
      </c>
      <c r="K15" s="141">
        <v>144.63999999999999</v>
      </c>
      <c r="L15" s="80">
        <v>0.09</v>
      </c>
      <c r="M15" s="80">
        <v>0.09</v>
      </c>
      <c r="N15" s="13">
        <v>7.13</v>
      </c>
      <c r="O15" s="13">
        <v>140</v>
      </c>
      <c r="P15" s="23">
        <v>0</v>
      </c>
      <c r="Q15" s="259">
        <v>20.32</v>
      </c>
      <c r="R15" s="13">
        <v>103.87</v>
      </c>
      <c r="S15" s="34">
        <v>27.92</v>
      </c>
      <c r="T15" s="13">
        <v>1.58</v>
      </c>
      <c r="U15" s="13">
        <v>501.12</v>
      </c>
      <c r="V15" s="13">
        <v>6.0000000000000001E-3</v>
      </c>
      <c r="W15" s="13">
        <v>0</v>
      </c>
      <c r="X15" s="42">
        <v>0.05</v>
      </c>
    </row>
    <row r="16" spans="1:24" s="16" customFormat="1" ht="39" customHeight="1" x14ac:dyDescent="0.25">
      <c r="A16" s="683"/>
      <c r="B16" s="733"/>
      <c r="C16" s="153">
        <v>75</v>
      </c>
      <c r="D16" s="657" t="s">
        <v>10</v>
      </c>
      <c r="E16" s="658" t="s">
        <v>65</v>
      </c>
      <c r="F16" s="730">
        <v>100</v>
      </c>
      <c r="G16" s="140"/>
      <c r="H16" s="355">
        <v>14.29</v>
      </c>
      <c r="I16" s="30">
        <v>1.84</v>
      </c>
      <c r="J16" s="31">
        <v>5.49</v>
      </c>
      <c r="K16" s="351">
        <v>94.22</v>
      </c>
      <c r="L16" s="355">
        <v>0.09</v>
      </c>
      <c r="M16" s="355">
        <v>0.1</v>
      </c>
      <c r="N16" s="30">
        <v>1.51</v>
      </c>
      <c r="O16" s="30">
        <v>190</v>
      </c>
      <c r="P16" s="31">
        <v>0.18</v>
      </c>
      <c r="Q16" s="362">
        <v>41.03</v>
      </c>
      <c r="R16" s="30">
        <v>181.5</v>
      </c>
      <c r="S16" s="30">
        <v>51.7</v>
      </c>
      <c r="T16" s="30">
        <v>0.95</v>
      </c>
      <c r="U16" s="30">
        <v>385.24</v>
      </c>
      <c r="V16" s="30">
        <v>0.12</v>
      </c>
      <c r="W16" s="30">
        <v>1.2999999999999999E-2</v>
      </c>
      <c r="X16" s="42">
        <v>0.56000000000000005</v>
      </c>
    </row>
    <row r="17" spans="1:24" s="16" customFormat="1" ht="39" customHeight="1" x14ac:dyDescent="0.25">
      <c r="A17" s="683"/>
      <c r="B17" s="733"/>
      <c r="C17" s="153">
        <v>53</v>
      </c>
      <c r="D17" s="657" t="s">
        <v>64</v>
      </c>
      <c r="E17" s="344" t="s">
        <v>60</v>
      </c>
      <c r="F17" s="104">
        <v>180</v>
      </c>
      <c r="G17" s="140"/>
      <c r="H17" s="80">
        <v>4.01</v>
      </c>
      <c r="I17" s="13">
        <v>5.89</v>
      </c>
      <c r="J17" s="23">
        <v>40.72</v>
      </c>
      <c r="K17" s="141">
        <v>229.79</v>
      </c>
      <c r="L17" s="80">
        <v>0.04</v>
      </c>
      <c r="M17" s="80">
        <v>0.03</v>
      </c>
      <c r="N17" s="13">
        <v>0</v>
      </c>
      <c r="O17" s="13">
        <v>20</v>
      </c>
      <c r="P17" s="23">
        <v>0.11</v>
      </c>
      <c r="Q17" s="259">
        <v>7.55</v>
      </c>
      <c r="R17" s="13">
        <v>80.81</v>
      </c>
      <c r="S17" s="34">
        <v>26.19</v>
      </c>
      <c r="T17" s="13">
        <v>0.55000000000000004</v>
      </c>
      <c r="U17" s="13">
        <v>51.93</v>
      </c>
      <c r="V17" s="13">
        <v>1E-3</v>
      </c>
      <c r="W17" s="13">
        <v>8.0000000000000002E-3</v>
      </c>
      <c r="X17" s="42">
        <v>0.03</v>
      </c>
    </row>
    <row r="18" spans="1:24" s="16" customFormat="1" ht="39" customHeight="1" x14ac:dyDescent="0.25">
      <c r="A18" s="683"/>
      <c r="B18" s="733"/>
      <c r="C18" s="153">
        <v>104</v>
      </c>
      <c r="D18" s="344" t="s">
        <v>18</v>
      </c>
      <c r="E18" s="731" t="s">
        <v>144</v>
      </c>
      <c r="F18" s="659">
        <v>200</v>
      </c>
      <c r="G18" s="104"/>
      <c r="H18" s="258">
        <v>0</v>
      </c>
      <c r="I18" s="15">
        <v>0</v>
      </c>
      <c r="J18" s="42">
        <v>14.16</v>
      </c>
      <c r="K18" s="272">
        <v>55.48</v>
      </c>
      <c r="L18" s="258">
        <v>0.09</v>
      </c>
      <c r="M18" s="15">
        <v>0.1</v>
      </c>
      <c r="N18" s="15">
        <v>2.94</v>
      </c>
      <c r="O18" s="15">
        <v>80</v>
      </c>
      <c r="P18" s="18">
        <v>0.96</v>
      </c>
      <c r="Q18" s="258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42">
        <v>0</v>
      </c>
    </row>
    <row r="19" spans="1:24" s="16" customFormat="1" ht="39" customHeight="1" x14ac:dyDescent="0.25">
      <c r="A19" s="683"/>
      <c r="B19" s="733"/>
      <c r="C19" s="514">
        <v>119</v>
      </c>
      <c r="D19" s="194" t="s">
        <v>14</v>
      </c>
      <c r="E19" s="155" t="s">
        <v>55</v>
      </c>
      <c r="F19" s="132">
        <v>45</v>
      </c>
      <c r="G19" s="138"/>
      <c r="H19" s="17">
        <v>3.42</v>
      </c>
      <c r="I19" s="15">
        <v>0.36</v>
      </c>
      <c r="J19" s="18">
        <v>22.14</v>
      </c>
      <c r="K19" s="203">
        <v>105.75</v>
      </c>
      <c r="L19" s="17">
        <v>0.05</v>
      </c>
      <c r="M19" s="17">
        <v>0.01</v>
      </c>
      <c r="N19" s="15">
        <v>0</v>
      </c>
      <c r="O19" s="15">
        <v>0</v>
      </c>
      <c r="P19" s="18">
        <v>0</v>
      </c>
      <c r="Q19" s="258">
        <v>9</v>
      </c>
      <c r="R19" s="15">
        <v>29.25</v>
      </c>
      <c r="S19" s="15">
        <v>6.3</v>
      </c>
      <c r="T19" s="15">
        <v>0.5</v>
      </c>
      <c r="U19" s="15">
        <v>41.85</v>
      </c>
      <c r="V19" s="15">
        <v>1E-3</v>
      </c>
      <c r="W19" s="15">
        <v>3.0000000000000001E-3</v>
      </c>
      <c r="X19" s="44">
        <v>6.53</v>
      </c>
    </row>
    <row r="20" spans="1:24" s="16" customFormat="1" ht="39" customHeight="1" x14ac:dyDescent="0.25">
      <c r="A20" s="683"/>
      <c r="B20" s="733"/>
      <c r="C20" s="153">
        <v>120</v>
      </c>
      <c r="D20" s="194" t="s">
        <v>15</v>
      </c>
      <c r="E20" s="155" t="s">
        <v>47</v>
      </c>
      <c r="F20" s="138">
        <v>40</v>
      </c>
      <c r="G20" s="279"/>
      <c r="H20" s="258">
        <v>2.64</v>
      </c>
      <c r="I20" s="15">
        <v>0.48</v>
      </c>
      <c r="J20" s="42">
        <v>16.079999999999998</v>
      </c>
      <c r="K20" s="212">
        <v>79.2</v>
      </c>
      <c r="L20" s="17">
        <v>7.0000000000000007E-2</v>
      </c>
      <c r="M20" s="17">
        <v>0.03</v>
      </c>
      <c r="N20" s="15">
        <v>0</v>
      </c>
      <c r="O20" s="15">
        <v>0</v>
      </c>
      <c r="P20" s="18">
        <v>0</v>
      </c>
      <c r="Q20" s="258">
        <v>11.6</v>
      </c>
      <c r="R20" s="15">
        <v>60</v>
      </c>
      <c r="S20" s="15">
        <v>18.8</v>
      </c>
      <c r="T20" s="15">
        <v>1.56</v>
      </c>
      <c r="U20" s="15">
        <v>94</v>
      </c>
      <c r="V20" s="15">
        <v>1.7600000000000001E-3</v>
      </c>
      <c r="W20" s="15">
        <v>2.2000000000000001E-3</v>
      </c>
      <c r="X20" s="42">
        <v>0.01</v>
      </c>
    </row>
    <row r="21" spans="1:24" s="16" customFormat="1" ht="39" customHeight="1" x14ac:dyDescent="0.25">
      <c r="A21" s="683"/>
      <c r="B21" s="733"/>
      <c r="C21" s="857"/>
      <c r="D21" s="661"/>
      <c r="E21" s="325" t="s">
        <v>20</v>
      </c>
      <c r="F21" s="331">
        <f>SUM(F14:F20)</f>
        <v>965</v>
      </c>
      <c r="G21" s="138"/>
      <c r="H21" s="24">
        <f t="shared" ref="H21:X21" si="1">SUM(H14:H20)</f>
        <v>32.18</v>
      </c>
      <c r="I21" s="14">
        <f t="shared" si="1"/>
        <v>15.899999999999999</v>
      </c>
      <c r="J21" s="128">
        <f t="shared" si="1"/>
        <v>127.55</v>
      </c>
      <c r="K21" s="329">
        <f>SUM(K14:K20)</f>
        <v>779.58</v>
      </c>
      <c r="L21" s="24">
        <f t="shared" si="1"/>
        <v>0.45999999999999996</v>
      </c>
      <c r="M21" s="24">
        <f t="shared" si="1"/>
        <v>0.41000000000000003</v>
      </c>
      <c r="N21" s="14">
        <f t="shared" si="1"/>
        <v>19.080000000000002</v>
      </c>
      <c r="O21" s="14">
        <f t="shared" si="1"/>
        <v>430</v>
      </c>
      <c r="P21" s="128">
        <f t="shared" si="1"/>
        <v>1.25</v>
      </c>
      <c r="Q21" s="213">
        <f t="shared" si="1"/>
        <v>117.99999999999999</v>
      </c>
      <c r="R21" s="14">
        <f t="shared" si="1"/>
        <v>479.43</v>
      </c>
      <c r="S21" s="14">
        <f t="shared" si="1"/>
        <v>148.91000000000003</v>
      </c>
      <c r="T21" s="14">
        <f t="shared" si="1"/>
        <v>5.1400000000000006</v>
      </c>
      <c r="U21" s="14">
        <f t="shared" si="1"/>
        <v>1306.6400000000001</v>
      </c>
      <c r="V21" s="14">
        <f t="shared" si="1"/>
        <v>0.13076000000000002</v>
      </c>
      <c r="W21" s="14">
        <f t="shared" si="1"/>
        <v>2.6199999999999998E-2</v>
      </c>
      <c r="X21" s="42">
        <f t="shared" si="1"/>
        <v>7.19</v>
      </c>
    </row>
    <row r="22" spans="1:24" s="16" customFormat="1" ht="39" customHeight="1" thickBot="1" x14ac:dyDescent="0.3">
      <c r="A22" s="685"/>
      <c r="B22" s="716"/>
      <c r="C22" s="838"/>
      <c r="D22" s="715"/>
      <c r="E22" s="376" t="s">
        <v>21</v>
      </c>
      <c r="F22" s="715"/>
      <c r="G22" s="716"/>
      <c r="H22" s="720"/>
      <c r="I22" s="718"/>
      <c r="J22" s="721"/>
      <c r="K22" s="330">
        <f>K21/27.2</f>
        <v>28.661029411764709</v>
      </c>
      <c r="L22" s="720"/>
      <c r="M22" s="720"/>
      <c r="N22" s="718"/>
      <c r="O22" s="718"/>
      <c r="P22" s="721"/>
      <c r="Q22" s="717"/>
      <c r="R22" s="718"/>
      <c r="S22" s="718"/>
      <c r="T22" s="718"/>
      <c r="U22" s="718"/>
      <c r="V22" s="718"/>
      <c r="W22" s="718"/>
      <c r="X22" s="523"/>
    </row>
    <row r="23" spans="1:24" x14ac:dyDescent="0.25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ht="18.75" x14ac:dyDescent="0.25">
      <c r="D24" s="11"/>
      <c r="E24" s="25"/>
      <c r="F24" s="26"/>
      <c r="G24" s="11"/>
      <c r="H24" s="9"/>
      <c r="I24" s="11"/>
      <c r="J24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U35"/>
  <sheetViews>
    <sheetView zoomScale="90" zoomScaleNormal="90" workbookViewId="0">
      <selection activeCell="L21" sqref="L21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8" max="18" width="11.7109375" customWidth="1"/>
    <col min="22" max="22" width="12.28515625" customWidth="1"/>
    <col min="23" max="23" width="9.85546875" bestFit="1" customWidth="1"/>
  </cols>
  <sheetData>
    <row r="2" spans="1:47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47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47" s="16" customFormat="1" ht="21.75" customHeight="1" thickBot="1" x14ac:dyDescent="0.3">
      <c r="A4" s="74"/>
      <c r="B4" s="146"/>
      <c r="C4" s="107" t="s">
        <v>39</v>
      </c>
      <c r="D4" s="86"/>
      <c r="E4" s="166"/>
      <c r="F4" s="107"/>
      <c r="G4" s="102"/>
      <c r="H4" s="867" t="s">
        <v>22</v>
      </c>
      <c r="I4" s="868"/>
      <c r="J4" s="869"/>
      <c r="K4" s="335" t="s">
        <v>23</v>
      </c>
      <c r="L4" s="1047" t="s">
        <v>24</v>
      </c>
      <c r="M4" s="1048"/>
      <c r="N4" s="1049"/>
      <c r="O4" s="1049"/>
      <c r="P4" s="1050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47" s="16" customFormat="1" ht="28.5" customHeight="1" thickBot="1" x14ac:dyDescent="0.3">
      <c r="A5" s="317" t="s">
        <v>0</v>
      </c>
      <c r="B5" s="866"/>
      <c r="C5" s="108" t="s">
        <v>40</v>
      </c>
      <c r="D5" s="87" t="s">
        <v>41</v>
      </c>
      <c r="E5" s="108" t="s">
        <v>38</v>
      </c>
      <c r="F5" s="885" t="s">
        <v>26</v>
      </c>
      <c r="G5" s="103" t="s">
        <v>37</v>
      </c>
      <c r="H5" s="130" t="s">
        <v>27</v>
      </c>
      <c r="I5" s="522" t="s">
        <v>28</v>
      </c>
      <c r="J5" s="759" t="s">
        <v>29</v>
      </c>
      <c r="K5" s="336" t="s">
        <v>30</v>
      </c>
      <c r="L5" s="570" t="s">
        <v>31</v>
      </c>
      <c r="M5" s="570" t="s">
        <v>119</v>
      </c>
      <c r="N5" s="570" t="s">
        <v>32</v>
      </c>
      <c r="O5" s="571" t="s">
        <v>120</v>
      </c>
      <c r="P5" s="570" t="s">
        <v>121</v>
      </c>
      <c r="Q5" s="389" t="s">
        <v>33</v>
      </c>
      <c r="R5" s="389" t="s">
        <v>34</v>
      </c>
      <c r="S5" s="389" t="s">
        <v>35</v>
      </c>
      <c r="T5" s="389" t="s">
        <v>36</v>
      </c>
      <c r="U5" s="389" t="s">
        <v>122</v>
      </c>
      <c r="V5" s="389" t="s">
        <v>123</v>
      </c>
      <c r="W5" s="389" t="s">
        <v>124</v>
      </c>
      <c r="X5" s="522" t="s">
        <v>125</v>
      </c>
    </row>
    <row r="6" spans="1:47" s="16" customFormat="1" ht="19.5" customHeight="1" x14ac:dyDescent="0.25">
      <c r="A6" s="150" t="s">
        <v>6</v>
      </c>
      <c r="B6" s="288"/>
      <c r="C6" s="429">
        <v>24</v>
      </c>
      <c r="D6" s="678" t="s">
        <v>19</v>
      </c>
      <c r="E6" s="682" t="s">
        <v>113</v>
      </c>
      <c r="F6" s="143">
        <v>150</v>
      </c>
      <c r="G6" s="1036"/>
      <c r="H6" s="281">
        <v>0.6</v>
      </c>
      <c r="I6" s="40">
        <v>0.6</v>
      </c>
      <c r="J6" s="43">
        <v>14.7</v>
      </c>
      <c r="K6" s="837">
        <v>70.5</v>
      </c>
      <c r="L6" s="281">
        <v>0.05</v>
      </c>
      <c r="M6" s="39">
        <v>0.03</v>
      </c>
      <c r="N6" s="40">
        <v>15</v>
      </c>
      <c r="O6" s="40">
        <v>0</v>
      </c>
      <c r="P6" s="41">
        <v>0</v>
      </c>
      <c r="Q6" s="281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0</v>
      </c>
      <c r="X6" s="41">
        <v>0.01</v>
      </c>
    </row>
    <row r="7" spans="1:47" s="16" customFormat="1" ht="26.25" customHeight="1" x14ac:dyDescent="0.25">
      <c r="A7" s="109"/>
      <c r="B7" s="154"/>
      <c r="C7" s="153">
        <v>66</v>
      </c>
      <c r="D7" s="657" t="s">
        <v>62</v>
      </c>
      <c r="E7" s="1034" t="s">
        <v>57</v>
      </c>
      <c r="F7" s="659">
        <v>200</v>
      </c>
      <c r="G7" s="860"/>
      <c r="H7" s="258">
        <v>20.79</v>
      </c>
      <c r="I7" s="15">
        <v>21.94</v>
      </c>
      <c r="J7" s="18">
        <v>3.72</v>
      </c>
      <c r="K7" s="309">
        <v>296.49</v>
      </c>
      <c r="L7" s="258">
        <v>0.1</v>
      </c>
      <c r="M7" s="17">
        <v>0.64</v>
      </c>
      <c r="N7" s="15">
        <v>0.31</v>
      </c>
      <c r="O7" s="15">
        <v>280</v>
      </c>
      <c r="P7" s="42">
        <v>3.64</v>
      </c>
      <c r="Q7" s="258">
        <v>144.41999999999999</v>
      </c>
      <c r="R7" s="15">
        <v>316.49</v>
      </c>
      <c r="S7" s="15">
        <v>24.14</v>
      </c>
      <c r="T7" s="15">
        <v>3.56</v>
      </c>
      <c r="U7" s="15">
        <v>260.39999999999998</v>
      </c>
      <c r="V7" s="15">
        <v>5.0000000000000001E-3</v>
      </c>
      <c r="W7" s="15">
        <v>4.3999999999999997E-2</v>
      </c>
      <c r="X7" s="42">
        <v>0.01</v>
      </c>
    </row>
    <row r="8" spans="1:47" s="16" customFormat="1" ht="26.25" customHeight="1" x14ac:dyDescent="0.25">
      <c r="A8" s="109"/>
      <c r="B8" s="197" t="s">
        <v>74</v>
      </c>
      <c r="C8" s="167">
        <v>116</v>
      </c>
      <c r="D8" s="187" t="s">
        <v>63</v>
      </c>
      <c r="E8" s="633" t="s">
        <v>93</v>
      </c>
      <c r="F8" s="197">
        <v>200</v>
      </c>
      <c r="G8" s="753"/>
      <c r="H8" s="326">
        <v>3.28</v>
      </c>
      <c r="I8" s="65">
        <v>2.56</v>
      </c>
      <c r="J8" s="539">
        <v>11.81</v>
      </c>
      <c r="K8" s="992">
        <v>83.43</v>
      </c>
      <c r="L8" s="326">
        <v>0.04</v>
      </c>
      <c r="M8" s="65">
        <v>0.14000000000000001</v>
      </c>
      <c r="N8" s="65">
        <v>0.52</v>
      </c>
      <c r="O8" s="65">
        <v>10</v>
      </c>
      <c r="P8" s="66">
        <v>0.05</v>
      </c>
      <c r="Q8" s="326">
        <v>122.5</v>
      </c>
      <c r="R8" s="65">
        <v>163.78</v>
      </c>
      <c r="S8" s="65">
        <v>67.64</v>
      </c>
      <c r="T8" s="65">
        <v>2.96</v>
      </c>
      <c r="U8" s="65">
        <v>121.18</v>
      </c>
      <c r="V8" s="65">
        <v>8.0000000000000002E-3</v>
      </c>
      <c r="W8" s="65">
        <v>2E-3</v>
      </c>
      <c r="X8" s="66">
        <v>0.02</v>
      </c>
    </row>
    <row r="9" spans="1:47" s="16" customFormat="1" ht="23.25" customHeight="1" x14ac:dyDescent="0.25">
      <c r="A9" s="109"/>
      <c r="B9" s="198" t="s">
        <v>76</v>
      </c>
      <c r="C9" s="631">
        <v>161</v>
      </c>
      <c r="D9" s="188" t="s">
        <v>63</v>
      </c>
      <c r="E9" s="627" t="s">
        <v>196</v>
      </c>
      <c r="F9" s="198">
        <v>200</v>
      </c>
      <c r="G9" s="755"/>
      <c r="H9" s="260">
        <v>6.28</v>
      </c>
      <c r="I9" s="70">
        <v>4.75</v>
      </c>
      <c r="J9" s="538">
        <v>19.59</v>
      </c>
      <c r="K9" s="1044">
        <v>130.79</v>
      </c>
      <c r="L9" s="260">
        <v>0.06</v>
      </c>
      <c r="M9" s="925">
        <v>0.25</v>
      </c>
      <c r="N9" s="70">
        <v>1.0900000000000001</v>
      </c>
      <c r="O9" s="70">
        <v>30</v>
      </c>
      <c r="P9" s="114">
        <v>0.1</v>
      </c>
      <c r="Q9" s="260">
        <v>221.97</v>
      </c>
      <c r="R9" s="70">
        <v>164.43</v>
      </c>
      <c r="S9" s="70">
        <v>25.58</v>
      </c>
      <c r="T9" s="70">
        <v>0.2</v>
      </c>
      <c r="U9" s="70">
        <v>254.68</v>
      </c>
      <c r="V9" s="70">
        <v>1.6E-2</v>
      </c>
      <c r="W9" s="70">
        <v>3.7000000000000002E-3</v>
      </c>
      <c r="X9" s="114">
        <v>16.63</v>
      </c>
    </row>
    <row r="10" spans="1:47" s="16" customFormat="1" ht="23.25" customHeight="1" x14ac:dyDescent="0.25">
      <c r="A10" s="109"/>
      <c r="B10" s="154"/>
      <c r="C10" s="576">
        <v>121</v>
      </c>
      <c r="D10" s="194" t="s">
        <v>14</v>
      </c>
      <c r="E10" s="508" t="s">
        <v>51</v>
      </c>
      <c r="F10" s="659">
        <v>40</v>
      </c>
      <c r="G10" s="860"/>
      <c r="H10" s="309">
        <v>3</v>
      </c>
      <c r="I10" s="15">
        <v>1.1599999999999999</v>
      </c>
      <c r="J10" s="15">
        <v>19.920000000000002</v>
      </c>
      <c r="K10" s="18">
        <v>104.8</v>
      </c>
      <c r="L10" s="258">
        <v>0.04</v>
      </c>
      <c r="M10" s="15">
        <v>0.01</v>
      </c>
      <c r="N10" s="15">
        <v>0</v>
      </c>
      <c r="O10" s="15">
        <v>0</v>
      </c>
      <c r="P10" s="42">
        <v>0</v>
      </c>
      <c r="Q10" s="258">
        <v>7.6</v>
      </c>
      <c r="R10" s="15">
        <v>26</v>
      </c>
      <c r="S10" s="15">
        <v>5.2</v>
      </c>
      <c r="T10" s="15">
        <v>0.48</v>
      </c>
      <c r="U10" s="15">
        <v>36.799999999999997</v>
      </c>
      <c r="V10" s="15">
        <v>0</v>
      </c>
      <c r="W10" s="15">
        <v>0</v>
      </c>
      <c r="X10" s="42">
        <v>0</v>
      </c>
    </row>
    <row r="11" spans="1:47" s="16" customFormat="1" ht="23.25" customHeight="1" x14ac:dyDescent="0.25">
      <c r="A11" s="109"/>
      <c r="B11" s="197" t="s">
        <v>74</v>
      </c>
      <c r="C11" s="906"/>
      <c r="D11" s="694"/>
      <c r="E11" s="907" t="s">
        <v>20</v>
      </c>
      <c r="F11" s="708">
        <f>F6+F7+F8+F10</f>
        <v>590</v>
      </c>
      <c r="G11" s="1037"/>
      <c r="H11" s="1035">
        <f t="shared" ref="H11:X11" si="0">H6+H7+H8+H10</f>
        <v>27.67</v>
      </c>
      <c r="I11" s="909">
        <f t="shared" si="0"/>
        <v>26.26</v>
      </c>
      <c r="J11" s="909">
        <f t="shared" si="0"/>
        <v>50.15</v>
      </c>
      <c r="K11" s="908">
        <f t="shared" si="0"/>
        <v>555.22</v>
      </c>
      <c r="L11" s="910">
        <f t="shared" si="0"/>
        <v>0.23000000000000004</v>
      </c>
      <c r="M11" s="909">
        <f t="shared" si="0"/>
        <v>0.82000000000000006</v>
      </c>
      <c r="N11" s="909">
        <f t="shared" si="0"/>
        <v>15.83</v>
      </c>
      <c r="O11" s="909">
        <f t="shared" si="0"/>
        <v>290</v>
      </c>
      <c r="P11" s="911">
        <f t="shared" si="0"/>
        <v>3.69</v>
      </c>
      <c r="Q11" s="910">
        <f t="shared" si="0"/>
        <v>298.52</v>
      </c>
      <c r="R11" s="909">
        <f t="shared" si="0"/>
        <v>522.77</v>
      </c>
      <c r="S11" s="909">
        <f t="shared" si="0"/>
        <v>110.48</v>
      </c>
      <c r="T11" s="909">
        <f t="shared" si="0"/>
        <v>10.3</v>
      </c>
      <c r="U11" s="909">
        <f t="shared" si="0"/>
        <v>835.37999999999988</v>
      </c>
      <c r="V11" s="909">
        <f t="shared" si="0"/>
        <v>1.6E-2</v>
      </c>
      <c r="W11" s="909">
        <f t="shared" si="0"/>
        <v>4.5999999999999999E-2</v>
      </c>
      <c r="X11" s="911">
        <f t="shared" si="0"/>
        <v>0.04</v>
      </c>
    </row>
    <row r="12" spans="1:47" s="16" customFormat="1" ht="23.25" customHeight="1" x14ac:dyDescent="0.25">
      <c r="A12" s="109"/>
      <c r="B12" s="198" t="s">
        <v>76</v>
      </c>
      <c r="C12" s="919"/>
      <c r="D12" s="756"/>
      <c r="E12" s="920" t="s">
        <v>20</v>
      </c>
      <c r="F12" s="709">
        <f>F6+F7+F9+F10</f>
        <v>590</v>
      </c>
      <c r="G12" s="612"/>
      <c r="H12" s="603">
        <f t="shared" ref="H12:X12" si="1">H6+H7+H9+H10</f>
        <v>30.67</v>
      </c>
      <c r="I12" s="922">
        <f t="shared" si="1"/>
        <v>28.450000000000003</v>
      </c>
      <c r="J12" s="922">
        <f t="shared" si="1"/>
        <v>57.93</v>
      </c>
      <c r="K12" s="921">
        <f t="shared" si="1"/>
        <v>602.57999999999993</v>
      </c>
      <c r="L12" s="923">
        <f t="shared" si="1"/>
        <v>0.25</v>
      </c>
      <c r="M12" s="922">
        <f t="shared" si="1"/>
        <v>0.93</v>
      </c>
      <c r="N12" s="922">
        <f t="shared" si="1"/>
        <v>16.400000000000002</v>
      </c>
      <c r="O12" s="922">
        <f t="shared" si="1"/>
        <v>310</v>
      </c>
      <c r="P12" s="924">
        <f t="shared" si="1"/>
        <v>3.74</v>
      </c>
      <c r="Q12" s="923">
        <f t="shared" si="1"/>
        <v>397.99</v>
      </c>
      <c r="R12" s="922">
        <f t="shared" si="1"/>
        <v>523.42000000000007</v>
      </c>
      <c r="S12" s="922">
        <f t="shared" si="1"/>
        <v>68.42</v>
      </c>
      <c r="T12" s="922">
        <f t="shared" si="1"/>
        <v>7.5399999999999991</v>
      </c>
      <c r="U12" s="922">
        <f t="shared" si="1"/>
        <v>968.87999999999988</v>
      </c>
      <c r="V12" s="922">
        <f t="shared" si="1"/>
        <v>2.4E-2</v>
      </c>
      <c r="W12" s="922">
        <f t="shared" si="1"/>
        <v>4.7699999999999999E-2</v>
      </c>
      <c r="X12" s="924">
        <f t="shared" si="1"/>
        <v>16.649999999999999</v>
      </c>
    </row>
    <row r="13" spans="1:47" s="16" customFormat="1" ht="24" customHeight="1" x14ac:dyDescent="0.25">
      <c r="A13" s="109"/>
      <c r="B13" s="197" t="s">
        <v>74</v>
      </c>
      <c r="C13" s="906"/>
      <c r="D13" s="694"/>
      <c r="E13" s="907" t="s">
        <v>197</v>
      </c>
      <c r="F13" s="1039"/>
      <c r="G13" s="167"/>
      <c r="H13" s="326"/>
      <c r="I13" s="65"/>
      <c r="J13" s="539"/>
      <c r="K13" s="1045">
        <f>K11/27.2</f>
        <v>20.412500000000001</v>
      </c>
      <c r="L13" s="326"/>
      <c r="M13" s="64"/>
      <c r="N13" s="65"/>
      <c r="O13" s="65"/>
      <c r="P13" s="66"/>
      <c r="Q13" s="326"/>
      <c r="R13" s="65"/>
      <c r="S13" s="65"/>
      <c r="T13" s="65"/>
      <c r="U13" s="65"/>
      <c r="V13" s="65"/>
      <c r="W13" s="65"/>
      <c r="X13" s="66"/>
    </row>
    <row r="14" spans="1:47" s="37" customFormat="1" ht="24" customHeight="1" thickBot="1" x14ac:dyDescent="0.3">
      <c r="A14" s="148"/>
      <c r="B14" s="198" t="s">
        <v>76</v>
      </c>
      <c r="C14" s="555"/>
      <c r="D14" s="712"/>
      <c r="E14" s="1038" t="s">
        <v>21</v>
      </c>
      <c r="F14" s="1040"/>
      <c r="G14" s="614"/>
      <c r="H14" s="1041"/>
      <c r="I14" s="1042"/>
      <c r="J14" s="1043"/>
      <c r="K14" s="1046">
        <f>K12/27.2</f>
        <v>22.153676470588234</v>
      </c>
      <c r="L14" s="328"/>
      <c r="M14" s="527"/>
      <c r="N14" s="173"/>
      <c r="O14" s="173"/>
      <c r="P14" s="174"/>
      <c r="Q14" s="328"/>
      <c r="R14" s="173"/>
      <c r="S14" s="173"/>
      <c r="T14" s="173"/>
      <c r="U14" s="173"/>
      <c r="V14" s="173"/>
      <c r="W14" s="173"/>
      <c r="X14" s="174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</row>
    <row r="15" spans="1:47" s="16" customFormat="1" ht="26.45" customHeight="1" x14ac:dyDescent="0.25">
      <c r="A15" s="150" t="s">
        <v>7</v>
      </c>
      <c r="B15" s="288"/>
      <c r="C15" s="429">
        <v>132</v>
      </c>
      <c r="D15" s="789" t="s">
        <v>19</v>
      </c>
      <c r="E15" s="790" t="s">
        <v>137</v>
      </c>
      <c r="F15" s="791">
        <v>100</v>
      </c>
      <c r="G15" s="301"/>
      <c r="H15" s="274">
        <v>1.24</v>
      </c>
      <c r="I15" s="38">
        <v>8.4700000000000006</v>
      </c>
      <c r="J15" s="235">
        <v>8.31</v>
      </c>
      <c r="K15" s="205">
        <v>114.25</v>
      </c>
      <c r="L15" s="38">
        <v>0.02</v>
      </c>
      <c r="M15" s="38">
        <v>0.03</v>
      </c>
      <c r="N15" s="38">
        <v>5</v>
      </c>
      <c r="O15" s="38">
        <v>0</v>
      </c>
      <c r="P15" s="49">
        <v>0</v>
      </c>
      <c r="Q15" s="281">
        <v>31.03</v>
      </c>
      <c r="R15" s="40">
        <v>33.42</v>
      </c>
      <c r="S15" s="40">
        <v>17.52</v>
      </c>
      <c r="T15" s="40">
        <v>1.39</v>
      </c>
      <c r="U15" s="40">
        <v>245.56</v>
      </c>
      <c r="V15" s="40">
        <v>5.0000000000000001E-3</v>
      </c>
      <c r="W15" s="40">
        <v>1E-3</v>
      </c>
      <c r="X15" s="41">
        <v>0.02</v>
      </c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</row>
    <row r="16" spans="1:47" s="16" customFormat="1" ht="26.45" customHeight="1" x14ac:dyDescent="0.25">
      <c r="A16" s="109"/>
      <c r="B16" s="154"/>
      <c r="C16" s="153">
        <v>138</v>
      </c>
      <c r="D16" s="344" t="s">
        <v>9</v>
      </c>
      <c r="E16" s="658" t="s">
        <v>68</v>
      </c>
      <c r="F16" s="659">
        <v>250</v>
      </c>
      <c r="G16" s="104"/>
      <c r="H16" s="259">
        <v>7.54</v>
      </c>
      <c r="I16" s="13">
        <v>7.98</v>
      </c>
      <c r="J16" s="44">
        <v>13.96</v>
      </c>
      <c r="K16" s="141">
        <v>158.08000000000001</v>
      </c>
      <c r="L16" s="80">
        <v>0.09</v>
      </c>
      <c r="M16" s="80">
        <v>0.1</v>
      </c>
      <c r="N16" s="13">
        <v>7.16</v>
      </c>
      <c r="O16" s="13">
        <v>150</v>
      </c>
      <c r="P16" s="23">
        <v>0.03</v>
      </c>
      <c r="Q16" s="259">
        <v>29.44</v>
      </c>
      <c r="R16" s="13">
        <v>110.53</v>
      </c>
      <c r="S16" s="13">
        <v>29.01</v>
      </c>
      <c r="T16" s="13">
        <v>1.59</v>
      </c>
      <c r="U16" s="13">
        <v>514.34</v>
      </c>
      <c r="V16" s="13">
        <v>7.0000000000000001E-3</v>
      </c>
      <c r="W16" s="13">
        <v>0</v>
      </c>
      <c r="X16" s="44">
        <v>0.05</v>
      </c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</row>
    <row r="17" spans="1:47" s="16" customFormat="1" ht="26.45" customHeight="1" x14ac:dyDescent="0.25">
      <c r="A17" s="111"/>
      <c r="B17" s="245"/>
      <c r="C17" s="153">
        <v>126</v>
      </c>
      <c r="D17" s="344" t="s">
        <v>10</v>
      </c>
      <c r="E17" s="658" t="s">
        <v>164</v>
      </c>
      <c r="F17" s="659">
        <v>100</v>
      </c>
      <c r="G17" s="104"/>
      <c r="H17" s="259">
        <v>20.54</v>
      </c>
      <c r="I17" s="13">
        <v>20.6</v>
      </c>
      <c r="J17" s="44">
        <v>3.99</v>
      </c>
      <c r="K17" s="141">
        <v>284.44</v>
      </c>
      <c r="L17" s="80">
        <v>7.0000000000000007E-2</v>
      </c>
      <c r="M17" s="80">
        <v>0.16</v>
      </c>
      <c r="N17" s="13">
        <v>1.2</v>
      </c>
      <c r="O17" s="13">
        <v>10</v>
      </c>
      <c r="P17" s="23">
        <v>0.04</v>
      </c>
      <c r="Q17" s="259">
        <v>35.979999999999997</v>
      </c>
      <c r="R17" s="13">
        <v>209.89</v>
      </c>
      <c r="S17" s="13">
        <v>27.04</v>
      </c>
      <c r="T17" s="13">
        <v>2.86</v>
      </c>
      <c r="U17" s="13">
        <v>367.2</v>
      </c>
      <c r="V17" s="13">
        <v>0.01</v>
      </c>
      <c r="W17" s="13">
        <v>0</v>
      </c>
      <c r="X17" s="44">
        <v>7.0000000000000007E-2</v>
      </c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</row>
    <row r="18" spans="1:47" s="16" customFormat="1" ht="26.45" customHeight="1" x14ac:dyDescent="0.25">
      <c r="A18" s="111"/>
      <c r="B18" s="245"/>
      <c r="C18" s="105">
        <v>51</v>
      </c>
      <c r="D18" s="135" t="s">
        <v>64</v>
      </c>
      <c r="E18" s="193" t="s">
        <v>158</v>
      </c>
      <c r="F18" s="244">
        <v>180</v>
      </c>
      <c r="G18" s="105"/>
      <c r="H18" s="412">
        <v>3.99</v>
      </c>
      <c r="I18" s="96">
        <v>4.57</v>
      </c>
      <c r="J18" s="101">
        <v>31.25</v>
      </c>
      <c r="K18" s="493">
        <v>181.35</v>
      </c>
      <c r="L18" s="412">
        <v>0.18</v>
      </c>
      <c r="M18" s="96">
        <v>0.12</v>
      </c>
      <c r="N18" s="96">
        <v>16.84</v>
      </c>
      <c r="O18" s="96">
        <v>30</v>
      </c>
      <c r="P18" s="97">
        <v>0.08</v>
      </c>
      <c r="Q18" s="412">
        <v>24.13</v>
      </c>
      <c r="R18" s="96">
        <v>108.7</v>
      </c>
      <c r="S18" s="96">
        <v>42.82</v>
      </c>
      <c r="T18" s="96">
        <v>1.74</v>
      </c>
      <c r="U18" s="96">
        <v>996.5</v>
      </c>
      <c r="V18" s="96">
        <v>8.9999999999999993E-3</v>
      </c>
      <c r="W18" s="96">
        <v>1E-3</v>
      </c>
      <c r="X18" s="101">
        <v>0.06</v>
      </c>
    </row>
    <row r="19" spans="1:47" s="16" customFormat="1" ht="26.45" customHeight="1" x14ac:dyDescent="0.25">
      <c r="A19" s="111"/>
      <c r="B19" s="245"/>
      <c r="C19" s="860">
        <v>101</v>
      </c>
      <c r="D19" s="344" t="s">
        <v>18</v>
      </c>
      <c r="E19" s="658" t="s">
        <v>69</v>
      </c>
      <c r="F19" s="659">
        <v>200</v>
      </c>
      <c r="G19" s="104"/>
      <c r="H19" s="258">
        <v>0.64</v>
      </c>
      <c r="I19" s="15">
        <v>0.25</v>
      </c>
      <c r="J19" s="42">
        <v>16.059999999999999</v>
      </c>
      <c r="K19" s="272">
        <v>79.849999999999994</v>
      </c>
      <c r="L19" s="258">
        <v>0.01</v>
      </c>
      <c r="M19" s="17">
        <v>0.05</v>
      </c>
      <c r="N19" s="15">
        <v>0.05</v>
      </c>
      <c r="O19" s="15">
        <v>100</v>
      </c>
      <c r="P19" s="42">
        <v>0</v>
      </c>
      <c r="Q19" s="17">
        <v>10.77</v>
      </c>
      <c r="R19" s="15">
        <v>2.96</v>
      </c>
      <c r="S19" s="15">
        <v>2.96</v>
      </c>
      <c r="T19" s="15">
        <v>0.54</v>
      </c>
      <c r="U19" s="15">
        <v>8.5</v>
      </c>
      <c r="V19" s="15">
        <v>0</v>
      </c>
      <c r="W19" s="15">
        <v>0</v>
      </c>
      <c r="X19" s="42">
        <v>0</v>
      </c>
    </row>
    <row r="20" spans="1:47" s="16" customFormat="1" ht="26.45" customHeight="1" x14ac:dyDescent="0.25">
      <c r="A20" s="111"/>
      <c r="B20" s="245"/>
      <c r="C20" s="576">
        <v>119</v>
      </c>
      <c r="D20" s="155" t="s">
        <v>14</v>
      </c>
      <c r="E20" s="155" t="s">
        <v>55</v>
      </c>
      <c r="F20" s="199">
        <v>20</v>
      </c>
      <c r="G20" s="132"/>
      <c r="H20" s="258">
        <v>1.52</v>
      </c>
      <c r="I20" s="15">
        <v>0.16</v>
      </c>
      <c r="J20" s="42">
        <v>9.84</v>
      </c>
      <c r="K20" s="272">
        <v>47</v>
      </c>
      <c r="L20" s="258">
        <v>0.02</v>
      </c>
      <c r="M20" s="15">
        <v>0.01</v>
      </c>
      <c r="N20" s="15">
        <v>0</v>
      </c>
      <c r="O20" s="15">
        <v>0</v>
      </c>
      <c r="P20" s="18">
        <v>0</v>
      </c>
      <c r="Q20" s="258">
        <v>4</v>
      </c>
      <c r="R20" s="15">
        <v>13</v>
      </c>
      <c r="S20" s="15">
        <v>2.8</v>
      </c>
      <c r="T20" s="15">
        <v>0.22</v>
      </c>
      <c r="U20" s="15">
        <v>18.600000000000001</v>
      </c>
      <c r="V20" s="15">
        <v>1E-3</v>
      </c>
      <c r="W20" s="15">
        <v>1E-3</v>
      </c>
      <c r="X20" s="42">
        <v>2.9</v>
      </c>
    </row>
    <row r="21" spans="1:47" s="16" customFormat="1" ht="26.45" customHeight="1" x14ac:dyDescent="0.25">
      <c r="A21" s="111"/>
      <c r="B21" s="245"/>
      <c r="C21" s="152">
        <v>120</v>
      </c>
      <c r="D21" s="155" t="s">
        <v>15</v>
      </c>
      <c r="E21" s="155" t="s">
        <v>47</v>
      </c>
      <c r="F21" s="138">
        <v>20</v>
      </c>
      <c r="G21" s="132"/>
      <c r="H21" s="258">
        <v>1.32</v>
      </c>
      <c r="I21" s="15">
        <v>0.24</v>
      </c>
      <c r="J21" s="42">
        <v>8.0399999999999991</v>
      </c>
      <c r="K21" s="203">
        <v>39.6</v>
      </c>
      <c r="L21" s="17">
        <v>0.03</v>
      </c>
      <c r="M21" s="17">
        <v>0.02</v>
      </c>
      <c r="N21" s="15">
        <v>0</v>
      </c>
      <c r="O21" s="15">
        <v>0</v>
      </c>
      <c r="P21" s="18">
        <v>0</v>
      </c>
      <c r="Q21" s="258">
        <v>5.8</v>
      </c>
      <c r="R21" s="15">
        <v>30</v>
      </c>
      <c r="S21" s="15">
        <v>9.4</v>
      </c>
      <c r="T21" s="15">
        <v>0.78</v>
      </c>
      <c r="U21" s="15">
        <v>47</v>
      </c>
      <c r="V21" s="15">
        <v>1E-3</v>
      </c>
      <c r="W21" s="15">
        <v>1E-3</v>
      </c>
      <c r="X21" s="42">
        <v>0</v>
      </c>
    </row>
    <row r="22" spans="1:47" s="16" customFormat="1" ht="26.45" customHeight="1" x14ac:dyDescent="0.25">
      <c r="A22" s="111"/>
      <c r="B22" s="245"/>
      <c r="C22" s="857"/>
      <c r="D22" s="155"/>
      <c r="E22" s="325" t="s">
        <v>20</v>
      </c>
      <c r="F22" s="333">
        <f>SUM(F15:F21)</f>
        <v>870</v>
      </c>
      <c r="G22" s="132"/>
      <c r="H22" s="213">
        <f t="shared" ref="H22:R22" si="2">SUM(H15:H21)</f>
        <v>36.790000000000006</v>
      </c>
      <c r="I22" s="14">
        <f t="shared" si="2"/>
        <v>42.27</v>
      </c>
      <c r="J22" s="45">
        <f t="shared" si="2"/>
        <v>91.450000000000017</v>
      </c>
      <c r="K22" s="341">
        <f t="shared" si="2"/>
        <v>904.57</v>
      </c>
      <c r="L22" s="180">
        <f t="shared" si="2"/>
        <v>0.42000000000000004</v>
      </c>
      <c r="M22" s="14">
        <f t="shared" si="2"/>
        <v>0.49000000000000005</v>
      </c>
      <c r="N22" s="14">
        <f t="shared" si="2"/>
        <v>30.25</v>
      </c>
      <c r="O22" s="14">
        <f t="shared" si="2"/>
        <v>290</v>
      </c>
      <c r="P22" s="128">
        <f t="shared" si="2"/>
        <v>0.15000000000000002</v>
      </c>
      <c r="Q22" s="213">
        <f t="shared" si="2"/>
        <v>141.15</v>
      </c>
      <c r="R22" s="14">
        <f t="shared" si="2"/>
        <v>508.49999999999994</v>
      </c>
      <c r="S22" s="14">
        <f>SUM(S21)</f>
        <v>9.4</v>
      </c>
      <c r="T22" s="14">
        <f>SUM(T21)</f>
        <v>0.78</v>
      </c>
      <c r="U22" s="14">
        <f t="shared" ref="U22:X22" si="3">SUM(U21)</f>
        <v>47</v>
      </c>
      <c r="V22" s="14">
        <f t="shared" si="3"/>
        <v>1E-3</v>
      </c>
      <c r="W22" s="14">
        <f t="shared" si="3"/>
        <v>1E-3</v>
      </c>
      <c r="X22" s="45">
        <f t="shared" si="3"/>
        <v>0</v>
      </c>
    </row>
    <row r="23" spans="1:47" ht="30" customHeight="1" thickBot="1" x14ac:dyDescent="0.3">
      <c r="A23" s="277"/>
      <c r="B23" s="839"/>
      <c r="C23" s="838"/>
      <c r="D23" s="680"/>
      <c r="E23" s="376" t="s">
        <v>21</v>
      </c>
      <c r="F23" s="716"/>
      <c r="G23" s="715"/>
      <c r="H23" s="717"/>
      <c r="I23" s="718"/>
      <c r="J23" s="719"/>
      <c r="K23" s="342">
        <f>K22/27.2</f>
        <v>33.256250000000001</v>
      </c>
      <c r="L23" s="717"/>
      <c r="M23" s="720"/>
      <c r="N23" s="718"/>
      <c r="O23" s="718"/>
      <c r="P23" s="721"/>
      <c r="Q23" s="717"/>
      <c r="R23" s="718"/>
      <c r="S23" s="792"/>
      <c r="T23" s="792"/>
      <c r="U23" s="792"/>
      <c r="V23" s="792"/>
      <c r="W23" s="792"/>
      <c r="X23" s="793"/>
    </row>
    <row r="24" spans="1:47" x14ac:dyDescent="0.25">
      <c r="A24" s="2"/>
      <c r="B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47" ht="18.75" x14ac:dyDescent="0.25">
      <c r="A25" s="604" t="s">
        <v>66</v>
      </c>
      <c r="B25" s="117"/>
      <c r="C25" s="605"/>
      <c r="D25" s="53"/>
      <c r="E25" s="25"/>
      <c r="F25" s="26"/>
      <c r="G25" s="11"/>
      <c r="H25" s="11"/>
      <c r="I25" s="11"/>
      <c r="J25" s="11"/>
    </row>
    <row r="26" spans="1:47" ht="18.75" x14ac:dyDescent="0.25">
      <c r="A26" s="607" t="s">
        <v>67</v>
      </c>
      <c r="B26" s="118"/>
      <c r="C26" s="608"/>
      <c r="D26" s="62"/>
      <c r="E26" s="25"/>
      <c r="F26" s="26"/>
      <c r="G26" s="11"/>
      <c r="H26" s="11"/>
      <c r="I26" s="11"/>
      <c r="J26" s="11"/>
    </row>
    <row r="27" spans="1:47" ht="18.75" x14ac:dyDescent="0.25">
      <c r="D27" s="11"/>
      <c r="E27" s="25"/>
      <c r="F27" s="26"/>
      <c r="G27" s="11"/>
      <c r="H27" s="11"/>
      <c r="I27" s="11"/>
      <c r="J27" s="11"/>
    </row>
    <row r="29" spans="1:47" x14ac:dyDescent="0.25">
      <c r="D29" s="11"/>
      <c r="E29" s="11"/>
      <c r="F29" s="11"/>
      <c r="G29" s="11"/>
      <c r="H29" s="11"/>
      <c r="I29" s="11"/>
      <c r="J29" s="11"/>
    </row>
    <row r="30" spans="1:47" x14ac:dyDescent="0.25">
      <c r="D30" s="11"/>
      <c r="E30" s="11"/>
      <c r="F30" s="11"/>
      <c r="G30" s="11"/>
      <c r="H30" s="11"/>
      <c r="I30" s="11"/>
      <c r="J30" s="11"/>
    </row>
    <row r="31" spans="1:47" x14ac:dyDescent="0.25">
      <c r="D31" s="11"/>
      <c r="E31" s="11"/>
      <c r="F31" s="11"/>
      <c r="G31" s="11"/>
      <c r="H31" s="11"/>
      <c r="I31" s="11"/>
      <c r="J31" s="11"/>
    </row>
    <row r="32" spans="1:4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opLeftCell="B4" zoomScale="80" zoomScaleNormal="80" workbookViewId="0">
      <selection activeCell="H16" sqref="H16:X1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669"/>
      <c r="B4" s="121"/>
      <c r="C4" s="651" t="s">
        <v>39</v>
      </c>
      <c r="D4" s="332"/>
      <c r="E4" s="652"/>
      <c r="F4" s="653"/>
      <c r="G4" s="651"/>
      <c r="H4" s="853" t="s">
        <v>22</v>
      </c>
      <c r="I4" s="854"/>
      <c r="J4" s="855"/>
      <c r="K4" s="671" t="s">
        <v>23</v>
      </c>
      <c r="L4" s="1047" t="s">
        <v>24</v>
      </c>
      <c r="M4" s="1048"/>
      <c r="N4" s="1049"/>
      <c r="O4" s="1049"/>
      <c r="P4" s="1050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28.5" customHeight="1" thickBot="1" x14ac:dyDescent="0.3">
      <c r="A5" s="672" t="s">
        <v>0</v>
      </c>
      <c r="B5" s="122"/>
      <c r="C5" s="103" t="s">
        <v>40</v>
      </c>
      <c r="D5" s="321" t="s">
        <v>41</v>
      </c>
      <c r="E5" s="103" t="s">
        <v>38</v>
      </c>
      <c r="F5" s="108" t="s">
        <v>26</v>
      </c>
      <c r="G5" s="103" t="s">
        <v>37</v>
      </c>
      <c r="H5" s="615" t="s">
        <v>27</v>
      </c>
      <c r="I5" s="522" t="s">
        <v>28</v>
      </c>
      <c r="J5" s="761" t="s">
        <v>29</v>
      </c>
      <c r="K5" s="674" t="s">
        <v>30</v>
      </c>
      <c r="L5" s="570" t="s">
        <v>31</v>
      </c>
      <c r="M5" s="570" t="s">
        <v>119</v>
      </c>
      <c r="N5" s="570" t="s">
        <v>32</v>
      </c>
      <c r="O5" s="571" t="s">
        <v>120</v>
      </c>
      <c r="P5" s="570" t="s">
        <v>121</v>
      </c>
      <c r="Q5" s="570" t="s">
        <v>33</v>
      </c>
      <c r="R5" s="570" t="s">
        <v>34</v>
      </c>
      <c r="S5" s="570" t="s">
        <v>35</v>
      </c>
      <c r="T5" s="570" t="s">
        <v>36</v>
      </c>
      <c r="U5" s="570" t="s">
        <v>122</v>
      </c>
      <c r="V5" s="570" t="s">
        <v>123</v>
      </c>
      <c r="W5" s="570" t="s">
        <v>124</v>
      </c>
      <c r="X5" s="767" t="s">
        <v>125</v>
      </c>
    </row>
    <row r="6" spans="1:24" s="16" customFormat="1" ht="19.5" customHeight="1" x14ac:dyDescent="0.25">
      <c r="A6" s="675" t="s">
        <v>6</v>
      </c>
      <c r="B6" s="124"/>
      <c r="C6" s="319">
        <v>1</v>
      </c>
      <c r="D6" s="676" t="s">
        <v>19</v>
      </c>
      <c r="E6" s="678" t="s">
        <v>12</v>
      </c>
      <c r="F6" s="143">
        <v>15</v>
      </c>
      <c r="G6" s="334"/>
      <c r="H6" s="281">
        <v>3.48</v>
      </c>
      <c r="I6" s="40">
        <v>4.43</v>
      </c>
      <c r="J6" s="41">
        <v>0</v>
      </c>
      <c r="K6" s="337">
        <v>54.6</v>
      </c>
      <c r="L6" s="281">
        <v>0.01</v>
      </c>
      <c r="M6" s="40">
        <v>0.05</v>
      </c>
      <c r="N6" s="40">
        <v>0.1</v>
      </c>
      <c r="O6" s="40">
        <v>40</v>
      </c>
      <c r="P6" s="43">
        <v>0.14000000000000001</v>
      </c>
      <c r="Q6" s="281">
        <v>132</v>
      </c>
      <c r="R6" s="40">
        <v>75</v>
      </c>
      <c r="S6" s="40">
        <v>5.25</v>
      </c>
      <c r="T6" s="40">
        <v>0.15</v>
      </c>
      <c r="U6" s="40">
        <v>13.2</v>
      </c>
      <c r="V6" s="40">
        <v>0</v>
      </c>
      <c r="W6" s="40">
        <v>0</v>
      </c>
      <c r="X6" s="41">
        <v>0</v>
      </c>
    </row>
    <row r="7" spans="1:24" s="16" customFormat="1" ht="36" customHeight="1" x14ac:dyDescent="0.25">
      <c r="A7" s="677"/>
      <c r="B7" s="127"/>
      <c r="C7" s="105">
        <v>2</v>
      </c>
      <c r="D7" s="156" t="s">
        <v>19</v>
      </c>
      <c r="E7" s="302" t="s">
        <v>182</v>
      </c>
      <c r="F7" s="139">
        <v>10</v>
      </c>
      <c r="G7" s="224"/>
      <c r="H7" s="291">
        <v>0.08</v>
      </c>
      <c r="I7" s="20">
        <v>7.25</v>
      </c>
      <c r="J7" s="47">
        <v>0.13</v>
      </c>
      <c r="K7" s="468">
        <v>66.099999999999994</v>
      </c>
      <c r="L7" s="258">
        <v>0</v>
      </c>
      <c r="M7" s="15">
        <v>0.01</v>
      </c>
      <c r="N7" s="15">
        <v>0</v>
      </c>
      <c r="O7" s="15">
        <v>50</v>
      </c>
      <c r="P7" s="18">
        <v>0.13</v>
      </c>
      <c r="Q7" s="258">
        <v>2.4</v>
      </c>
      <c r="R7" s="15">
        <v>3</v>
      </c>
      <c r="S7" s="15">
        <v>0</v>
      </c>
      <c r="T7" s="15">
        <v>0.02</v>
      </c>
      <c r="U7" s="15">
        <v>3</v>
      </c>
      <c r="V7" s="15">
        <v>0</v>
      </c>
      <c r="W7" s="15">
        <v>1E-4</v>
      </c>
      <c r="X7" s="42">
        <v>0</v>
      </c>
    </row>
    <row r="8" spans="1:24" s="16" customFormat="1" ht="33.75" customHeight="1" x14ac:dyDescent="0.25">
      <c r="A8" s="677"/>
      <c r="B8" s="125"/>
      <c r="C8" s="139">
        <v>320</v>
      </c>
      <c r="D8" s="156" t="s">
        <v>62</v>
      </c>
      <c r="E8" s="302" t="s">
        <v>190</v>
      </c>
      <c r="F8" s="138">
        <v>258</v>
      </c>
      <c r="G8" s="271"/>
      <c r="H8" s="213">
        <v>7.84</v>
      </c>
      <c r="I8" s="14">
        <v>8.99</v>
      </c>
      <c r="J8" s="45">
        <v>39.840000000000003</v>
      </c>
      <c r="K8" s="345">
        <v>271.27999999999997</v>
      </c>
      <c r="L8" s="215">
        <v>0.1</v>
      </c>
      <c r="M8" s="36">
        <v>0.28000000000000003</v>
      </c>
      <c r="N8" s="35">
        <v>2.06</v>
      </c>
      <c r="O8" s="35">
        <v>40</v>
      </c>
      <c r="P8" s="282">
        <v>0.19</v>
      </c>
      <c r="Q8" s="215">
        <v>234.64</v>
      </c>
      <c r="R8" s="35">
        <v>207.49</v>
      </c>
      <c r="S8" s="35">
        <v>41.59</v>
      </c>
      <c r="T8" s="35">
        <v>0.54</v>
      </c>
      <c r="U8" s="35">
        <v>310.19</v>
      </c>
      <c r="V8" s="35">
        <v>1.7000000000000001E-2</v>
      </c>
      <c r="W8" s="35">
        <v>8.0000000000000002E-3</v>
      </c>
      <c r="X8" s="72">
        <v>0.05</v>
      </c>
    </row>
    <row r="9" spans="1:24" s="37" customFormat="1" ht="26.25" customHeight="1" x14ac:dyDescent="0.25">
      <c r="A9" s="696"/>
      <c r="B9" s="125"/>
      <c r="C9" s="139">
        <v>114</v>
      </c>
      <c r="D9" s="194" t="s">
        <v>46</v>
      </c>
      <c r="E9" s="231" t="s">
        <v>52</v>
      </c>
      <c r="F9" s="649">
        <v>200</v>
      </c>
      <c r="G9" s="180"/>
      <c r="H9" s="258">
        <v>0</v>
      </c>
      <c r="I9" s="15">
        <v>0</v>
      </c>
      <c r="J9" s="42">
        <v>7.27</v>
      </c>
      <c r="K9" s="272">
        <v>28.73</v>
      </c>
      <c r="L9" s="258">
        <v>0</v>
      </c>
      <c r="M9" s="15">
        <v>0</v>
      </c>
      <c r="N9" s="15">
        <v>0</v>
      </c>
      <c r="O9" s="15">
        <v>0</v>
      </c>
      <c r="P9" s="18">
        <v>0</v>
      </c>
      <c r="Q9" s="258">
        <v>0.26</v>
      </c>
      <c r="R9" s="15">
        <v>0.03</v>
      </c>
      <c r="S9" s="15">
        <v>0.03</v>
      </c>
      <c r="T9" s="15">
        <v>0.02</v>
      </c>
      <c r="U9" s="15">
        <v>0.28999999999999998</v>
      </c>
      <c r="V9" s="15">
        <v>0</v>
      </c>
      <c r="W9" s="15">
        <v>0</v>
      </c>
      <c r="X9" s="42">
        <v>0</v>
      </c>
    </row>
    <row r="10" spans="1:24" s="37" customFormat="1" ht="26.25" customHeight="1" x14ac:dyDescent="0.25">
      <c r="A10" s="696"/>
      <c r="B10" s="125"/>
      <c r="C10" s="105" t="s">
        <v>159</v>
      </c>
      <c r="D10" s="156" t="s">
        <v>18</v>
      </c>
      <c r="E10" s="224" t="s">
        <v>183</v>
      </c>
      <c r="F10" s="139">
        <v>200</v>
      </c>
      <c r="G10" s="511"/>
      <c r="H10" s="291">
        <v>8.25</v>
      </c>
      <c r="I10" s="20">
        <v>6.25</v>
      </c>
      <c r="J10" s="47">
        <v>22</v>
      </c>
      <c r="K10" s="468">
        <v>175</v>
      </c>
      <c r="L10" s="291"/>
      <c r="M10" s="20"/>
      <c r="N10" s="20"/>
      <c r="O10" s="20"/>
      <c r="P10" s="21"/>
      <c r="Q10" s="291"/>
      <c r="R10" s="20"/>
      <c r="S10" s="20"/>
      <c r="T10" s="20"/>
      <c r="U10" s="20"/>
      <c r="V10" s="20"/>
      <c r="W10" s="20"/>
      <c r="X10" s="47"/>
    </row>
    <row r="11" spans="1:24" s="37" customFormat="1" ht="26.25" customHeight="1" x14ac:dyDescent="0.25">
      <c r="A11" s="696"/>
      <c r="B11" s="125"/>
      <c r="C11" s="141">
        <v>121</v>
      </c>
      <c r="D11" s="194" t="s">
        <v>14</v>
      </c>
      <c r="E11" s="231" t="s">
        <v>51</v>
      </c>
      <c r="F11" s="649">
        <v>30</v>
      </c>
      <c r="G11" s="138"/>
      <c r="H11" s="258">
        <v>2.25</v>
      </c>
      <c r="I11" s="15">
        <v>0.87</v>
      </c>
      <c r="J11" s="42">
        <v>14.94</v>
      </c>
      <c r="K11" s="203">
        <v>78.599999999999994</v>
      </c>
      <c r="L11" s="258">
        <v>0.03</v>
      </c>
      <c r="M11" s="17">
        <v>0.01</v>
      </c>
      <c r="N11" s="15">
        <v>0</v>
      </c>
      <c r="O11" s="15">
        <v>0</v>
      </c>
      <c r="P11" s="42">
        <v>0</v>
      </c>
      <c r="Q11" s="17">
        <v>5.7</v>
      </c>
      <c r="R11" s="15">
        <v>19.5</v>
      </c>
      <c r="S11" s="15">
        <v>3.9</v>
      </c>
      <c r="T11" s="15">
        <v>0.36</v>
      </c>
      <c r="U11" s="15">
        <v>27.6</v>
      </c>
      <c r="V11" s="15">
        <v>0</v>
      </c>
      <c r="W11" s="15">
        <v>0</v>
      </c>
      <c r="X11" s="42">
        <v>0</v>
      </c>
    </row>
    <row r="12" spans="1:24" s="37" customFormat="1" ht="23.25" customHeight="1" x14ac:dyDescent="0.25">
      <c r="A12" s="696"/>
      <c r="B12" s="125"/>
      <c r="C12" s="105"/>
      <c r="D12" s="156"/>
      <c r="E12" s="316" t="s">
        <v>20</v>
      </c>
      <c r="F12" s="284">
        <f>SUM(F6:F11)</f>
        <v>713</v>
      </c>
      <c r="G12" s="286"/>
      <c r="H12" s="215">
        <f t="shared" ref="H12:X12" si="0">SUM(H6:H11)</f>
        <v>21.9</v>
      </c>
      <c r="I12" s="35">
        <f t="shared" si="0"/>
        <v>27.790000000000003</v>
      </c>
      <c r="J12" s="72">
        <f t="shared" si="0"/>
        <v>84.18</v>
      </c>
      <c r="K12" s="407">
        <f t="shared" si="0"/>
        <v>674.31000000000006</v>
      </c>
      <c r="L12" s="215">
        <f t="shared" si="0"/>
        <v>0.14000000000000001</v>
      </c>
      <c r="M12" s="35">
        <f t="shared" si="0"/>
        <v>0.35000000000000003</v>
      </c>
      <c r="N12" s="35">
        <f t="shared" si="0"/>
        <v>2.16</v>
      </c>
      <c r="O12" s="35">
        <f t="shared" si="0"/>
        <v>130</v>
      </c>
      <c r="P12" s="282">
        <f t="shared" si="0"/>
        <v>0.46</v>
      </c>
      <c r="Q12" s="215">
        <f t="shared" si="0"/>
        <v>374.99999999999994</v>
      </c>
      <c r="R12" s="35">
        <f t="shared" si="0"/>
        <v>305.02</v>
      </c>
      <c r="S12" s="35">
        <f t="shared" si="0"/>
        <v>50.77</v>
      </c>
      <c r="T12" s="35">
        <f t="shared" si="0"/>
        <v>1.0899999999999999</v>
      </c>
      <c r="U12" s="35">
        <f t="shared" si="0"/>
        <v>354.28000000000003</v>
      </c>
      <c r="V12" s="35">
        <f t="shared" si="0"/>
        <v>1.7000000000000001E-2</v>
      </c>
      <c r="W12" s="35">
        <f t="shared" si="0"/>
        <v>8.0999999999999996E-3</v>
      </c>
      <c r="X12" s="72">
        <f t="shared" si="0"/>
        <v>0.05</v>
      </c>
    </row>
    <row r="13" spans="1:24" s="37" customFormat="1" ht="28.5" customHeight="1" thickBot="1" x14ac:dyDescent="0.3">
      <c r="A13" s="696"/>
      <c r="B13" s="125"/>
      <c r="C13" s="105"/>
      <c r="D13" s="156"/>
      <c r="E13" s="316" t="s">
        <v>21</v>
      </c>
      <c r="F13" s="139"/>
      <c r="G13" s="105"/>
      <c r="H13" s="263"/>
      <c r="I13" s="159"/>
      <c r="J13" s="160"/>
      <c r="K13" s="644">
        <f>K12/27.2</f>
        <v>24.790808823529414</v>
      </c>
      <c r="L13" s="263"/>
      <c r="M13" s="159"/>
      <c r="N13" s="159"/>
      <c r="O13" s="159"/>
      <c r="P13" s="236"/>
      <c r="Q13" s="263"/>
      <c r="R13" s="159"/>
      <c r="S13" s="159"/>
      <c r="T13" s="159"/>
      <c r="U13" s="159"/>
      <c r="V13" s="159"/>
      <c r="W13" s="159"/>
      <c r="X13" s="160"/>
    </row>
    <row r="14" spans="1:24" s="16" customFormat="1" ht="33.75" customHeight="1" x14ac:dyDescent="0.25">
      <c r="A14" s="675" t="s">
        <v>7</v>
      </c>
      <c r="B14" s="124"/>
      <c r="C14" s="161">
        <v>25</v>
      </c>
      <c r="D14" s="678" t="s">
        <v>19</v>
      </c>
      <c r="E14" s="375" t="s">
        <v>50</v>
      </c>
      <c r="F14" s="654">
        <v>150</v>
      </c>
      <c r="G14" s="143"/>
      <c r="H14" s="48">
        <v>0.6</v>
      </c>
      <c r="I14" s="38">
        <v>0.45</v>
      </c>
      <c r="J14" s="49">
        <v>15.45</v>
      </c>
      <c r="K14" s="205">
        <v>70.5</v>
      </c>
      <c r="L14" s="274">
        <v>0.03</v>
      </c>
      <c r="M14" s="48">
        <v>0.05</v>
      </c>
      <c r="N14" s="38">
        <v>7.5</v>
      </c>
      <c r="O14" s="38">
        <v>0</v>
      </c>
      <c r="P14" s="235">
        <v>0</v>
      </c>
      <c r="Q14" s="48">
        <v>28.5</v>
      </c>
      <c r="R14" s="38">
        <v>24</v>
      </c>
      <c r="S14" s="38">
        <v>18</v>
      </c>
      <c r="T14" s="38">
        <v>0</v>
      </c>
      <c r="U14" s="38">
        <v>232.5</v>
      </c>
      <c r="V14" s="38">
        <v>1E-3</v>
      </c>
      <c r="W14" s="38">
        <v>0</v>
      </c>
      <c r="X14" s="530">
        <v>0.01</v>
      </c>
    </row>
    <row r="15" spans="1:24" s="16" customFormat="1" ht="33.75" customHeight="1" x14ac:dyDescent="0.25">
      <c r="A15" s="677"/>
      <c r="B15" s="127"/>
      <c r="C15" s="105">
        <v>35</v>
      </c>
      <c r="D15" s="344" t="s">
        <v>9</v>
      </c>
      <c r="E15" s="731" t="s">
        <v>95</v>
      </c>
      <c r="F15" s="659">
        <v>250</v>
      </c>
      <c r="G15" s="104"/>
      <c r="H15" s="259">
        <v>6.14</v>
      </c>
      <c r="I15" s="13">
        <v>12.45</v>
      </c>
      <c r="J15" s="44">
        <v>11.28</v>
      </c>
      <c r="K15" s="141">
        <v>183.01</v>
      </c>
      <c r="L15" s="80">
        <v>0.04</v>
      </c>
      <c r="M15" s="80">
        <v>0.04</v>
      </c>
      <c r="N15" s="13">
        <v>0.93</v>
      </c>
      <c r="O15" s="13">
        <v>150</v>
      </c>
      <c r="P15" s="44">
        <v>0</v>
      </c>
      <c r="Q15" s="80">
        <v>15.56</v>
      </c>
      <c r="R15" s="13">
        <v>58.13</v>
      </c>
      <c r="S15" s="34">
        <v>12.1</v>
      </c>
      <c r="T15" s="13">
        <v>0.71</v>
      </c>
      <c r="U15" s="13">
        <v>104.62</v>
      </c>
      <c r="V15" s="13">
        <v>2E-3</v>
      </c>
      <c r="W15" s="13">
        <v>0</v>
      </c>
      <c r="X15" s="42">
        <v>0.04</v>
      </c>
    </row>
    <row r="16" spans="1:24" s="16" customFormat="1" ht="33.75" customHeight="1" x14ac:dyDescent="0.25">
      <c r="A16" s="683"/>
      <c r="B16" s="127"/>
      <c r="C16" s="105">
        <v>89</v>
      </c>
      <c r="D16" s="344" t="s">
        <v>10</v>
      </c>
      <c r="E16" s="731" t="s">
        <v>91</v>
      </c>
      <c r="F16" s="659">
        <v>100</v>
      </c>
      <c r="G16" s="104"/>
      <c r="H16" s="267">
        <v>19.5</v>
      </c>
      <c r="I16" s="84">
        <v>18.23</v>
      </c>
      <c r="J16" s="222">
        <v>4.55</v>
      </c>
      <c r="K16" s="411">
        <v>260.49</v>
      </c>
      <c r="L16" s="267">
        <v>0.06</v>
      </c>
      <c r="M16" s="223">
        <v>0.14000000000000001</v>
      </c>
      <c r="N16" s="84">
        <v>1.28</v>
      </c>
      <c r="O16" s="84">
        <v>0</v>
      </c>
      <c r="P16" s="222">
        <v>0</v>
      </c>
      <c r="Q16" s="223">
        <v>20.98</v>
      </c>
      <c r="R16" s="84">
        <v>191.49</v>
      </c>
      <c r="S16" s="84">
        <v>25.45</v>
      </c>
      <c r="T16" s="84">
        <v>2.85</v>
      </c>
      <c r="U16" s="84">
        <v>345.31</v>
      </c>
      <c r="V16" s="84">
        <v>8.0000000000000002E-3</v>
      </c>
      <c r="W16" s="84">
        <v>0</v>
      </c>
      <c r="X16" s="222">
        <v>0.06</v>
      </c>
    </row>
    <row r="17" spans="1:24" s="16" customFormat="1" ht="33.75" customHeight="1" x14ac:dyDescent="0.25">
      <c r="A17" s="683"/>
      <c r="B17" s="127"/>
      <c r="C17" s="139">
        <v>53</v>
      </c>
      <c r="D17" s="657" t="s">
        <v>64</v>
      </c>
      <c r="E17" s="344" t="s">
        <v>60</v>
      </c>
      <c r="F17" s="104">
        <v>180</v>
      </c>
      <c r="G17" s="140"/>
      <c r="H17" s="80">
        <v>4.01</v>
      </c>
      <c r="I17" s="13">
        <v>5.89</v>
      </c>
      <c r="J17" s="23">
        <v>40.72</v>
      </c>
      <c r="K17" s="141">
        <v>229.79</v>
      </c>
      <c r="L17" s="80">
        <v>0.04</v>
      </c>
      <c r="M17" s="80">
        <v>0.03</v>
      </c>
      <c r="N17" s="13">
        <v>0</v>
      </c>
      <c r="O17" s="13">
        <v>20</v>
      </c>
      <c r="P17" s="23">
        <v>0.11</v>
      </c>
      <c r="Q17" s="259">
        <v>7.55</v>
      </c>
      <c r="R17" s="13">
        <v>80.81</v>
      </c>
      <c r="S17" s="34">
        <v>26.19</v>
      </c>
      <c r="T17" s="13">
        <v>0.55000000000000004</v>
      </c>
      <c r="U17" s="13">
        <v>51.93</v>
      </c>
      <c r="V17" s="13">
        <v>1E-3</v>
      </c>
      <c r="W17" s="13">
        <v>8.0000000000000002E-3</v>
      </c>
      <c r="X17" s="42">
        <v>0.03</v>
      </c>
    </row>
    <row r="18" spans="1:24" s="16" customFormat="1" ht="43.5" customHeight="1" x14ac:dyDescent="0.25">
      <c r="A18" s="683"/>
      <c r="B18" s="127"/>
      <c r="C18" s="225">
        <v>216</v>
      </c>
      <c r="D18" s="194" t="s">
        <v>18</v>
      </c>
      <c r="E18" s="231" t="s">
        <v>150</v>
      </c>
      <c r="F18" s="243">
        <v>200</v>
      </c>
      <c r="G18" s="661"/>
      <c r="H18" s="258">
        <v>0.25</v>
      </c>
      <c r="I18" s="15">
        <v>0</v>
      </c>
      <c r="J18" s="42">
        <v>12.73</v>
      </c>
      <c r="K18" s="203">
        <v>51.3</v>
      </c>
      <c r="L18" s="291">
        <v>0</v>
      </c>
      <c r="M18" s="19">
        <v>0</v>
      </c>
      <c r="N18" s="20">
        <v>4.3899999999999997</v>
      </c>
      <c r="O18" s="20">
        <v>0</v>
      </c>
      <c r="P18" s="47">
        <v>0</v>
      </c>
      <c r="Q18" s="19">
        <v>0.32</v>
      </c>
      <c r="R18" s="20">
        <v>0</v>
      </c>
      <c r="S18" s="20">
        <v>0</v>
      </c>
      <c r="T18" s="20">
        <v>0.03</v>
      </c>
      <c r="U18" s="20">
        <v>0.3</v>
      </c>
      <c r="V18" s="20">
        <v>0</v>
      </c>
      <c r="W18" s="20">
        <v>0</v>
      </c>
      <c r="X18" s="47">
        <v>0</v>
      </c>
    </row>
    <row r="19" spans="1:24" s="16" customFormat="1" ht="33.75" customHeight="1" x14ac:dyDescent="0.25">
      <c r="A19" s="683"/>
      <c r="B19" s="127"/>
      <c r="C19" s="411">
        <v>119</v>
      </c>
      <c r="D19" s="155" t="s">
        <v>14</v>
      </c>
      <c r="E19" s="194" t="s">
        <v>55</v>
      </c>
      <c r="F19" s="199">
        <v>20</v>
      </c>
      <c r="G19" s="132"/>
      <c r="H19" s="258">
        <v>1.52</v>
      </c>
      <c r="I19" s="15">
        <v>0.16</v>
      </c>
      <c r="J19" s="42">
        <v>9.84</v>
      </c>
      <c r="K19" s="272">
        <v>47</v>
      </c>
      <c r="L19" s="258">
        <v>0.02</v>
      </c>
      <c r="M19" s="15">
        <v>0.01</v>
      </c>
      <c r="N19" s="15">
        <v>0</v>
      </c>
      <c r="O19" s="15">
        <v>0</v>
      </c>
      <c r="P19" s="18">
        <v>0</v>
      </c>
      <c r="Q19" s="258">
        <v>4</v>
      </c>
      <c r="R19" s="15">
        <v>13</v>
      </c>
      <c r="S19" s="15">
        <v>2.8</v>
      </c>
      <c r="T19" s="15">
        <v>0.22</v>
      </c>
      <c r="U19" s="15">
        <v>18.600000000000001</v>
      </c>
      <c r="V19" s="15">
        <v>1E-3</v>
      </c>
      <c r="W19" s="15">
        <v>1E-3</v>
      </c>
      <c r="X19" s="42">
        <v>2.9</v>
      </c>
    </row>
    <row r="20" spans="1:24" s="16" customFormat="1" ht="33.75" customHeight="1" x14ac:dyDescent="0.25">
      <c r="A20" s="683"/>
      <c r="B20" s="127"/>
      <c r="C20" s="132">
        <v>120</v>
      </c>
      <c r="D20" s="155" t="s">
        <v>15</v>
      </c>
      <c r="E20" s="194" t="s">
        <v>47</v>
      </c>
      <c r="F20" s="139">
        <v>20</v>
      </c>
      <c r="G20" s="139"/>
      <c r="H20" s="19">
        <v>1.32</v>
      </c>
      <c r="I20" s="20">
        <v>0.24</v>
      </c>
      <c r="J20" s="21">
        <v>8.0399999999999991</v>
      </c>
      <c r="K20" s="289">
        <v>39.6</v>
      </c>
      <c r="L20" s="291">
        <v>0.03</v>
      </c>
      <c r="M20" s="19">
        <v>0.02</v>
      </c>
      <c r="N20" s="20">
        <v>0</v>
      </c>
      <c r="O20" s="20">
        <v>0</v>
      </c>
      <c r="P20" s="47">
        <v>0</v>
      </c>
      <c r="Q20" s="291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7">
        <v>0</v>
      </c>
    </row>
    <row r="21" spans="1:24" s="16" customFormat="1" ht="33.75" customHeight="1" x14ac:dyDescent="0.25">
      <c r="A21" s="683"/>
      <c r="B21" s="127"/>
      <c r="C21" s="279"/>
      <c r="D21" s="733"/>
      <c r="E21" s="316" t="s">
        <v>20</v>
      </c>
      <c r="F21" s="333">
        <f>F15+F16+F17+F18+F19+F20+100</f>
        <v>870</v>
      </c>
      <c r="G21" s="132"/>
      <c r="H21" s="213">
        <f>SUM(H14:H20)</f>
        <v>33.340000000000003</v>
      </c>
      <c r="I21" s="14">
        <f>SUM(I14:I20)</f>
        <v>37.419999999999995</v>
      </c>
      <c r="J21" s="45">
        <f t="shared" ref="J21" si="1">SUM(J14:J20)</f>
        <v>102.61000000000001</v>
      </c>
      <c r="K21" s="341">
        <f>SUM(K14:K20)</f>
        <v>881.68999999999994</v>
      </c>
      <c r="L21" s="213">
        <f t="shared" ref="L21:X21" si="2">SUM(L13:L20)</f>
        <v>0.22</v>
      </c>
      <c r="M21" s="213">
        <f t="shared" si="2"/>
        <v>0.29000000000000004</v>
      </c>
      <c r="N21" s="14">
        <f t="shared" si="2"/>
        <v>14.099999999999998</v>
      </c>
      <c r="O21" s="14">
        <f t="shared" si="2"/>
        <v>170</v>
      </c>
      <c r="P21" s="45">
        <f t="shared" si="2"/>
        <v>0.11</v>
      </c>
      <c r="Q21" s="24">
        <f t="shared" si="2"/>
        <v>82.71</v>
      </c>
      <c r="R21" s="14">
        <f t="shared" si="2"/>
        <v>397.43</v>
      </c>
      <c r="S21" s="14">
        <f t="shared" si="2"/>
        <v>93.94</v>
      </c>
      <c r="T21" s="14">
        <f t="shared" si="2"/>
        <v>5.1400000000000006</v>
      </c>
      <c r="U21" s="14">
        <f t="shared" si="2"/>
        <v>800.26</v>
      </c>
      <c r="V21" s="14">
        <f t="shared" si="2"/>
        <v>1.4000000000000002E-2</v>
      </c>
      <c r="W21" s="14">
        <f t="shared" si="2"/>
        <v>1.0000000000000002E-2</v>
      </c>
      <c r="X21" s="45">
        <f t="shared" si="2"/>
        <v>3.04</v>
      </c>
    </row>
    <row r="22" spans="1:24" s="16" customFormat="1" ht="33.75" customHeight="1" thickBot="1" x14ac:dyDescent="0.3">
      <c r="A22" s="685"/>
      <c r="B22" s="318"/>
      <c r="C22" s="320"/>
      <c r="D22" s="716"/>
      <c r="E22" s="734" t="s">
        <v>21</v>
      </c>
      <c r="F22" s="716"/>
      <c r="G22" s="715"/>
      <c r="H22" s="717"/>
      <c r="I22" s="718"/>
      <c r="J22" s="719"/>
      <c r="K22" s="342">
        <f>K21/27.2</f>
        <v>32.415073529411764</v>
      </c>
      <c r="L22" s="717"/>
      <c r="M22" s="720"/>
      <c r="N22" s="718"/>
      <c r="O22" s="718"/>
      <c r="P22" s="719"/>
      <c r="Q22" s="720"/>
      <c r="R22" s="718"/>
      <c r="S22" s="718"/>
      <c r="T22" s="718"/>
      <c r="U22" s="718"/>
      <c r="V22" s="718"/>
      <c r="W22" s="718"/>
      <c r="X22" s="719"/>
    </row>
    <row r="23" spans="1:24" x14ac:dyDescent="0.25">
      <c r="A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30" customFormat="1" ht="18.75" x14ac:dyDescent="0.25">
      <c r="B24" s="293"/>
      <c r="C24" s="293"/>
      <c r="D24" s="294"/>
      <c r="E24" s="295"/>
      <c r="F24" s="296"/>
      <c r="G24" s="294"/>
      <c r="H24" s="294"/>
      <c r="I24" s="294"/>
      <c r="J24" s="294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9"/>
  <sheetViews>
    <sheetView zoomScale="80" zoomScaleNormal="80" workbookViewId="0">
      <selection activeCell="H18" sqref="H18:X18"/>
    </sheetView>
  </sheetViews>
  <sheetFormatPr defaultRowHeight="15" x14ac:dyDescent="0.25"/>
  <cols>
    <col min="1" max="1" width="16.85546875" customWidth="1"/>
    <col min="2" max="2" width="11" style="85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1.140625" bestFit="1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8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46"/>
      <c r="B4" s="870"/>
      <c r="C4" s="415" t="s">
        <v>39</v>
      </c>
      <c r="D4" s="704"/>
      <c r="E4" s="670"/>
      <c r="F4" s="765"/>
      <c r="G4" s="767"/>
      <c r="H4" s="853" t="s">
        <v>22</v>
      </c>
      <c r="I4" s="854"/>
      <c r="J4" s="855"/>
      <c r="K4" s="692" t="s">
        <v>23</v>
      </c>
      <c r="L4" s="1047" t="s">
        <v>24</v>
      </c>
      <c r="M4" s="1048"/>
      <c r="N4" s="1049"/>
      <c r="O4" s="1049"/>
      <c r="P4" s="1050"/>
      <c r="Q4" s="1051" t="s">
        <v>25</v>
      </c>
      <c r="R4" s="1052"/>
      <c r="S4" s="1052"/>
      <c r="T4" s="1052"/>
      <c r="U4" s="1052"/>
      <c r="V4" s="1052"/>
      <c r="W4" s="1052"/>
      <c r="X4" s="1053"/>
    </row>
    <row r="5" spans="1:24" s="16" customFormat="1" ht="28.5" customHeight="1" thickBot="1" x14ac:dyDescent="0.3">
      <c r="A5" s="147" t="s">
        <v>0</v>
      </c>
      <c r="B5" s="871"/>
      <c r="C5" s="108" t="s">
        <v>40</v>
      </c>
      <c r="D5" s="432" t="s">
        <v>41</v>
      </c>
      <c r="E5" s="108" t="s">
        <v>38</v>
      </c>
      <c r="F5" s="103" t="s">
        <v>26</v>
      </c>
      <c r="G5" s="108" t="s">
        <v>37</v>
      </c>
      <c r="H5" s="632" t="s">
        <v>27</v>
      </c>
      <c r="I5" s="522" t="s">
        <v>28</v>
      </c>
      <c r="J5" s="632" t="s">
        <v>29</v>
      </c>
      <c r="K5" s="693" t="s">
        <v>30</v>
      </c>
      <c r="L5" s="570" t="s">
        <v>31</v>
      </c>
      <c r="M5" s="570" t="s">
        <v>119</v>
      </c>
      <c r="N5" s="570" t="s">
        <v>32</v>
      </c>
      <c r="O5" s="571" t="s">
        <v>120</v>
      </c>
      <c r="P5" s="570" t="s">
        <v>121</v>
      </c>
      <c r="Q5" s="570" t="s">
        <v>33</v>
      </c>
      <c r="R5" s="570" t="s">
        <v>34</v>
      </c>
      <c r="S5" s="570" t="s">
        <v>35</v>
      </c>
      <c r="T5" s="570" t="s">
        <v>36</v>
      </c>
      <c r="U5" s="570" t="s">
        <v>122</v>
      </c>
      <c r="V5" s="570" t="s">
        <v>123</v>
      </c>
      <c r="W5" s="570" t="s">
        <v>124</v>
      </c>
      <c r="X5" s="767" t="s">
        <v>125</v>
      </c>
    </row>
    <row r="6" spans="1:24" s="16" customFormat="1" ht="26.45" customHeight="1" x14ac:dyDescent="0.25">
      <c r="A6" s="150" t="s">
        <v>6</v>
      </c>
      <c r="B6" s="455"/>
      <c r="C6" s="143">
        <v>24</v>
      </c>
      <c r="D6" s="678" t="s">
        <v>19</v>
      </c>
      <c r="E6" s="676" t="s">
        <v>113</v>
      </c>
      <c r="F6" s="143">
        <v>150</v>
      </c>
      <c r="G6" s="334"/>
      <c r="H6" s="281">
        <v>0.6</v>
      </c>
      <c r="I6" s="40">
        <v>0.6</v>
      </c>
      <c r="J6" s="41">
        <v>14.7</v>
      </c>
      <c r="K6" s="339">
        <v>70.5</v>
      </c>
      <c r="L6" s="281">
        <v>0.05</v>
      </c>
      <c r="M6" s="40">
        <v>0.03</v>
      </c>
      <c r="N6" s="40">
        <v>15</v>
      </c>
      <c r="O6" s="40">
        <v>0</v>
      </c>
      <c r="P6" s="43">
        <v>0</v>
      </c>
      <c r="Q6" s="281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0</v>
      </c>
      <c r="X6" s="41">
        <v>0.01</v>
      </c>
    </row>
    <row r="7" spans="1:24" s="16" customFormat="1" ht="26.45" customHeight="1" x14ac:dyDescent="0.25">
      <c r="A7" s="812"/>
      <c r="B7" s="178"/>
      <c r="C7" s="140">
        <v>321</v>
      </c>
      <c r="D7" s="657" t="s">
        <v>10</v>
      </c>
      <c r="E7" s="344" t="s">
        <v>192</v>
      </c>
      <c r="F7" s="140">
        <v>100</v>
      </c>
      <c r="G7" s="657"/>
      <c r="H7" s="361">
        <v>21.98</v>
      </c>
      <c r="I7" s="29">
        <v>27.23</v>
      </c>
      <c r="J7" s="347">
        <v>2.8</v>
      </c>
      <c r="K7" s="901">
        <v>346.98</v>
      </c>
      <c r="L7" s="361">
        <v>0.08</v>
      </c>
      <c r="M7" s="29">
        <v>0.23</v>
      </c>
      <c r="N7" s="29">
        <v>1.28</v>
      </c>
      <c r="O7" s="29">
        <v>90</v>
      </c>
      <c r="P7" s="356">
        <v>0.32</v>
      </c>
      <c r="Q7" s="361">
        <v>223.96</v>
      </c>
      <c r="R7" s="29">
        <v>311.06</v>
      </c>
      <c r="S7" s="29">
        <v>26.51</v>
      </c>
      <c r="T7" s="29">
        <v>1.28</v>
      </c>
      <c r="U7" s="29">
        <v>257.95</v>
      </c>
      <c r="V7" s="29">
        <v>6.2199999999999998E-3</v>
      </c>
      <c r="W7" s="29">
        <v>2.7400000000000001E-2</v>
      </c>
      <c r="X7" s="347">
        <v>0.11</v>
      </c>
    </row>
    <row r="8" spans="1:24" s="16" customFormat="1" ht="26.25" customHeight="1" x14ac:dyDescent="0.25">
      <c r="A8" s="812"/>
      <c r="B8" s="178"/>
      <c r="C8" s="140">
        <v>253</v>
      </c>
      <c r="D8" s="657" t="s">
        <v>64</v>
      </c>
      <c r="E8" s="344" t="s">
        <v>115</v>
      </c>
      <c r="F8" s="140">
        <v>180</v>
      </c>
      <c r="G8" s="104"/>
      <c r="H8" s="361">
        <v>5.16</v>
      </c>
      <c r="I8" s="29">
        <v>5.08</v>
      </c>
      <c r="J8" s="347">
        <v>22.52</v>
      </c>
      <c r="K8" s="902">
        <v>155.44</v>
      </c>
      <c r="L8" s="361">
        <v>0.13</v>
      </c>
      <c r="M8" s="29">
        <v>7.0000000000000007E-2</v>
      </c>
      <c r="N8" s="29">
        <v>0</v>
      </c>
      <c r="O8" s="29">
        <v>20</v>
      </c>
      <c r="P8" s="356">
        <v>0.08</v>
      </c>
      <c r="Q8" s="361">
        <v>10.42</v>
      </c>
      <c r="R8" s="29">
        <v>113.88</v>
      </c>
      <c r="S8" s="29">
        <v>75.260000000000005</v>
      </c>
      <c r="T8" s="29">
        <v>2.54</v>
      </c>
      <c r="U8" s="29">
        <v>137.78</v>
      </c>
      <c r="V8" s="29">
        <v>1E-3</v>
      </c>
      <c r="W8" s="29">
        <v>2E-3</v>
      </c>
      <c r="X8" s="347">
        <v>0.01</v>
      </c>
    </row>
    <row r="9" spans="1:24" s="37" customFormat="1" ht="43.5" customHeight="1" x14ac:dyDescent="0.25">
      <c r="A9" s="812"/>
      <c r="B9" s="178"/>
      <c r="C9" s="140">
        <v>95</v>
      </c>
      <c r="D9" s="657" t="s">
        <v>18</v>
      </c>
      <c r="E9" s="658" t="s">
        <v>145</v>
      </c>
      <c r="F9" s="730">
        <v>200</v>
      </c>
      <c r="G9" s="178"/>
      <c r="H9" s="361">
        <v>0</v>
      </c>
      <c r="I9" s="29">
        <v>0</v>
      </c>
      <c r="J9" s="347">
        <v>20.170000000000002</v>
      </c>
      <c r="K9" s="902">
        <v>81.3</v>
      </c>
      <c r="L9" s="361">
        <v>0.09</v>
      </c>
      <c r="M9" s="29">
        <v>0.1</v>
      </c>
      <c r="N9" s="29">
        <v>2.94</v>
      </c>
      <c r="O9" s="29">
        <v>80</v>
      </c>
      <c r="P9" s="356">
        <v>0.96</v>
      </c>
      <c r="Q9" s="361">
        <v>0.16</v>
      </c>
      <c r="R9" s="29">
        <v>0</v>
      </c>
      <c r="S9" s="903">
        <v>0</v>
      </c>
      <c r="T9" s="29">
        <v>0.02</v>
      </c>
      <c r="U9" s="29">
        <v>0.15</v>
      </c>
      <c r="V9" s="29">
        <v>0</v>
      </c>
      <c r="W9" s="29">
        <v>0</v>
      </c>
      <c r="X9" s="602">
        <v>0</v>
      </c>
    </row>
    <row r="10" spans="1:24" s="37" customFormat="1" ht="26.25" customHeight="1" x14ac:dyDescent="0.25">
      <c r="A10" s="812"/>
      <c r="B10" s="178"/>
      <c r="C10" s="351">
        <v>119</v>
      </c>
      <c r="D10" s="657" t="s">
        <v>14</v>
      </c>
      <c r="E10" s="344" t="s">
        <v>55</v>
      </c>
      <c r="F10" s="140">
        <v>20</v>
      </c>
      <c r="G10" s="178"/>
      <c r="H10" s="361">
        <v>1.52</v>
      </c>
      <c r="I10" s="29">
        <v>0.16</v>
      </c>
      <c r="J10" s="347">
        <v>9.84</v>
      </c>
      <c r="K10" s="901">
        <v>47</v>
      </c>
      <c r="L10" s="361">
        <v>0.02</v>
      </c>
      <c r="M10" s="29">
        <v>0.01</v>
      </c>
      <c r="N10" s="29">
        <v>0</v>
      </c>
      <c r="O10" s="29">
        <v>0</v>
      </c>
      <c r="P10" s="356">
        <v>0</v>
      </c>
      <c r="Q10" s="361">
        <v>4</v>
      </c>
      <c r="R10" s="29">
        <v>13</v>
      </c>
      <c r="S10" s="29">
        <v>2.8</v>
      </c>
      <c r="T10" s="29">
        <v>0.22</v>
      </c>
      <c r="U10" s="29">
        <v>18.600000000000001</v>
      </c>
      <c r="V10" s="29">
        <v>1E-3</v>
      </c>
      <c r="W10" s="29">
        <v>1E-3</v>
      </c>
      <c r="X10" s="347">
        <v>2.9</v>
      </c>
    </row>
    <row r="11" spans="1:24" s="37" customFormat="1" ht="23.25" customHeight="1" x14ac:dyDescent="0.25">
      <c r="A11" s="812"/>
      <c r="B11" s="178"/>
      <c r="C11" s="140">
        <v>120</v>
      </c>
      <c r="D11" s="657" t="s">
        <v>15</v>
      </c>
      <c r="E11" s="344" t="s">
        <v>13</v>
      </c>
      <c r="F11" s="140">
        <v>20</v>
      </c>
      <c r="G11" s="904"/>
      <c r="H11" s="361">
        <v>1.32</v>
      </c>
      <c r="I11" s="29">
        <v>0.24</v>
      </c>
      <c r="J11" s="347">
        <v>8.0399999999999991</v>
      </c>
      <c r="K11" s="901">
        <v>39.6</v>
      </c>
      <c r="L11" s="361">
        <v>0.03</v>
      </c>
      <c r="M11" s="29">
        <v>0.02</v>
      </c>
      <c r="N11" s="29">
        <v>0</v>
      </c>
      <c r="O11" s="29">
        <v>0</v>
      </c>
      <c r="P11" s="356">
        <v>0</v>
      </c>
      <c r="Q11" s="361">
        <v>5.8</v>
      </c>
      <c r="R11" s="29">
        <v>30</v>
      </c>
      <c r="S11" s="29">
        <v>9.4</v>
      </c>
      <c r="T11" s="29">
        <v>0.78</v>
      </c>
      <c r="U11" s="29">
        <v>47</v>
      </c>
      <c r="V11" s="29">
        <v>1E-3</v>
      </c>
      <c r="W11" s="29">
        <v>1E-3</v>
      </c>
      <c r="X11" s="347">
        <v>0</v>
      </c>
    </row>
    <row r="12" spans="1:24" s="37" customFormat="1" ht="29.25" customHeight="1" x14ac:dyDescent="0.25">
      <c r="A12" s="812"/>
      <c r="B12" s="178"/>
      <c r="C12" s="140"/>
      <c r="D12" s="657"/>
      <c r="E12" s="905" t="s">
        <v>20</v>
      </c>
      <c r="F12" s="1077">
        <f>F6+F7+F8+F9+F10+F11</f>
        <v>670</v>
      </c>
      <c r="G12" s="1078"/>
      <c r="H12" s="1079">
        <f t="shared" ref="H12:X12" si="0">H6+H7+H8+H9+H10+H11</f>
        <v>30.580000000000002</v>
      </c>
      <c r="I12" s="1080">
        <f t="shared" si="0"/>
        <v>33.31</v>
      </c>
      <c r="J12" s="1081">
        <f t="shared" si="0"/>
        <v>78.069999999999993</v>
      </c>
      <c r="K12" s="1082">
        <f t="shared" si="0"/>
        <v>740.82</v>
      </c>
      <c r="L12" s="1079">
        <f t="shared" si="0"/>
        <v>0.4</v>
      </c>
      <c r="M12" s="1080">
        <f t="shared" si="0"/>
        <v>0.46000000000000008</v>
      </c>
      <c r="N12" s="1080">
        <f t="shared" si="0"/>
        <v>19.220000000000002</v>
      </c>
      <c r="O12" s="1080">
        <f t="shared" si="0"/>
        <v>190</v>
      </c>
      <c r="P12" s="1083">
        <f t="shared" si="0"/>
        <v>1.3599999999999999</v>
      </c>
      <c r="Q12" s="1079">
        <f t="shared" si="0"/>
        <v>268.34000000000003</v>
      </c>
      <c r="R12" s="1080">
        <f t="shared" si="0"/>
        <v>484.44</v>
      </c>
      <c r="S12" s="1080">
        <f t="shared" si="0"/>
        <v>127.47000000000001</v>
      </c>
      <c r="T12" s="1080">
        <f t="shared" si="0"/>
        <v>8.1399999999999988</v>
      </c>
      <c r="U12" s="1080">
        <f t="shared" si="0"/>
        <v>878.48</v>
      </c>
      <c r="V12" s="1080">
        <f t="shared" si="0"/>
        <v>1.2220000000000002E-2</v>
      </c>
      <c r="W12" s="1080">
        <f t="shared" si="0"/>
        <v>3.1400000000000004E-2</v>
      </c>
      <c r="X12" s="1081">
        <f t="shared" si="0"/>
        <v>3.03</v>
      </c>
    </row>
    <row r="13" spans="1:24" s="37" customFormat="1" ht="30.75" customHeight="1" thickBot="1" x14ac:dyDescent="0.3">
      <c r="A13" s="812"/>
      <c r="B13" s="178"/>
      <c r="C13" s="140"/>
      <c r="D13" s="657"/>
      <c r="E13" s="905" t="s">
        <v>21</v>
      </c>
      <c r="F13" s="1070"/>
      <c r="G13" s="1071"/>
      <c r="H13" s="1072"/>
      <c r="I13" s="1073"/>
      <c r="J13" s="1074"/>
      <c r="K13" s="1075">
        <f>K12/27.2</f>
        <v>27.236029411764708</v>
      </c>
      <c r="L13" s="1072"/>
      <c r="M13" s="1073"/>
      <c r="N13" s="1073"/>
      <c r="O13" s="1073"/>
      <c r="P13" s="1076"/>
      <c r="Q13" s="1072"/>
      <c r="R13" s="1073"/>
      <c r="S13" s="1073"/>
      <c r="T13" s="1073"/>
      <c r="U13" s="1073"/>
      <c r="V13" s="1073"/>
      <c r="W13" s="1073"/>
      <c r="X13" s="1074"/>
    </row>
    <row r="14" spans="1:24" s="16" customFormat="1" ht="50.25" customHeight="1" x14ac:dyDescent="0.25">
      <c r="A14" s="90" t="s">
        <v>7</v>
      </c>
      <c r="B14" s="319"/>
      <c r="C14" s="300">
        <v>224</v>
      </c>
      <c r="D14" s="794" t="s">
        <v>19</v>
      </c>
      <c r="E14" s="790" t="s">
        <v>174</v>
      </c>
      <c r="F14" s="939">
        <v>100</v>
      </c>
      <c r="G14" s="940"/>
      <c r="H14" s="597">
        <v>7.18</v>
      </c>
      <c r="I14" s="463">
        <v>8.41</v>
      </c>
      <c r="J14" s="598">
        <v>24.62</v>
      </c>
      <c r="K14" s="941">
        <v>224.02</v>
      </c>
      <c r="L14" s="587">
        <v>0</v>
      </c>
      <c r="M14" s="588">
        <v>0</v>
      </c>
      <c r="N14" s="588">
        <v>0.33</v>
      </c>
      <c r="O14" s="588">
        <v>0</v>
      </c>
      <c r="P14" s="596">
        <v>0</v>
      </c>
      <c r="Q14" s="587">
        <v>4.5999999999999996</v>
      </c>
      <c r="R14" s="588">
        <v>3.9</v>
      </c>
      <c r="S14" s="588">
        <v>2.1</v>
      </c>
      <c r="T14" s="588">
        <v>0.1</v>
      </c>
      <c r="U14" s="588">
        <v>19.53</v>
      </c>
      <c r="V14" s="588">
        <v>1.0000000000000001E-5</v>
      </c>
      <c r="W14" s="588">
        <v>0</v>
      </c>
      <c r="X14" s="589">
        <v>0</v>
      </c>
    </row>
    <row r="15" spans="1:24" s="16" customFormat="1" ht="33.75" customHeight="1" x14ac:dyDescent="0.25">
      <c r="A15" s="88"/>
      <c r="B15" s="105"/>
      <c r="C15" s="139">
        <v>49</v>
      </c>
      <c r="D15" s="224" t="s">
        <v>9</v>
      </c>
      <c r="E15" s="397" t="s">
        <v>176</v>
      </c>
      <c r="F15" s="244">
        <v>250</v>
      </c>
      <c r="G15" s="105"/>
      <c r="H15" s="267">
        <v>10.61</v>
      </c>
      <c r="I15" s="84">
        <v>9.5500000000000007</v>
      </c>
      <c r="J15" s="222">
        <v>13.23</v>
      </c>
      <c r="K15" s="411">
        <v>181.38</v>
      </c>
      <c r="L15" s="267">
        <v>0.1</v>
      </c>
      <c r="M15" s="84">
        <v>0.11</v>
      </c>
      <c r="N15" s="84">
        <v>7.41</v>
      </c>
      <c r="O15" s="84">
        <v>130</v>
      </c>
      <c r="P15" s="85">
        <v>0.01</v>
      </c>
      <c r="Q15" s="267">
        <v>22.7</v>
      </c>
      <c r="R15" s="84">
        <v>126.88</v>
      </c>
      <c r="S15" s="84">
        <v>30.61</v>
      </c>
      <c r="T15" s="84">
        <v>1.73</v>
      </c>
      <c r="U15" s="84">
        <v>528.85</v>
      </c>
      <c r="V15" s="84">
        <v>7.0000000000000001E-3</v>
      </c>
      <c r="W15" s="84">
        <v>1E-3</v>
      </c>
      <c r="X15" s="222">
        <v>7.0000000000000007E-2</v>
      </c>
    </row>
    <row r="16" spans="1:24" s="16" customFormat="1" ht="33.75" customHeight="1" x14ac:dyDescent="0.25">
      <c r="A16" s="91"/>
      <c r="B16" s="175" t="s">
        <v>74</v>
      </c>
      <c r="C16" s="197">
        <v>179</v>
      </c>
      <c r="D16" s="694" t="s">
        <v>10</v>
      </c>
      <c r="E16" s="396" t="s">
        <v>110</v>
      </c>
      <c r="F16" s="708">
        <v>100</v>
      </c>
      <c r="G16" s="175"/>
      <c r="H16" s="472">
        <v>13.66</v>
      </c>
      <c r="I16" s="473">
        <v>7.88</v>
      </c>
      <c r="J16" s="474">
        <v>6.3</v>
      </c>
      <c r="K16" s="475">
        <v>150.62</v>
      </c>
      <c r="L16" s="472">
        <v>0.18</v>
      </c>
      <c r="M16" s="473">
        <v>1.38</v>
      </c>
      <c r="N16" s="473">
        <v>10.92</v>
      </c>
      <c r="O16" s="473">
        <v>3920</v>
      </c>
      <c r="P16" s="525">
        <v>1</v>
      </c>
      <c r="Q16" s="472">
        <v>20.77</v>
      </c>
      <c r="R16" s="473">
        <v>228.51</v>
      </c>
      <c r="S16" s="473">
        <v>15.45</v>
      </c>
      <c r="T16" s="473">
        <v>4.87</v>
      </c>
      <c r="U16" s="473">
        <v>214.14</v>
      </c>
      <c r="V16" s="473">
        <v>5.0000000000000001E-3</v>
      </c>
      <c r="W16" s="473">
        <v>2.7E-2</v>
      </c>
      <c r="X16" s="474">
        <v>0.01</v>
      </c>
    </row>
    <row r="17" spans="1:24" s="16" customFormat="1" ht="33.75" customHeight="1" x14ac:dyDescent="0.25">
      <c r="A17" s="91"/>
      <c r="B17" s="176" t="s">
        <v>76</v>
      </c>
      <c r="C17" s="198">
        <v>85</v>
      </c>
      <c r="D17" s="756" t="s">
        <v>10</v>
      </c>
      <c r="E17" s="322" t="s">
        <v>187</v>
      </c>
      <c r="F17" s="709">
        <v>100</v>
      </c>
      <c r="G17" s="176"/>
      <c r="H17" s="370">
        <v>15.35</v>
      </c>
      <c r="I17" s="59">
        <v>8.66</v>
      </c>
      <c r="J17" s="78">
        <v>8.01</v>
      </c>
      <c r="K17" s="369">
        <v>171.26</v>
      </c>
      <c r="L17" s="370">
        <v>0.2</v>
      </c>
      <c r="M17" s="59">
        <v>1.53</v>
      </c>
      <c r="N17" s="59">
        <v>11.48</v>
      </c>
      <c r="O17" s="59">
        <v>4360</v>
      </c>
      <c r="P17" s="60">
        <v>1.06</v>
      </c>
      <c r="Q17" s="370">
        <v>17.97</v>
      </c>
      <c r="R17" s="59">
        <v>246.19</v>
      </c>
      <c r="S17" s="59">
        <v>15.58</v>
      </c>
      <c r="T17" s="59">
        <v>5.34</v>
      </c>
      <c r="U17" s="59">
        <v>215.68</v>
      </c>
      <c r="V17" s="59">
        <v>5.0000000000000001E-3</v>
      </c>
      <c r="W17" s="59">
        <v>3.1E-2</v>
      </c>
      <c r="X17" s="78">
        <v>0</v>
      </c>
    </row>
    <row r="18" spans="1:24" s="16" customFormat="1" ht="33.75" customHeight="1" x14ac:dyDescent="0.25">
      <c r="A18" s="91"/>
      <c r="B18" s="105"/>
      <c r="C18" s="139">
        <v>64</v>
      </c>
      <c r="D18" s="224" t="s">
        <v>49</v>
      </c>
      <c r="E18" s="397" t="s">
        <v>72</v>
      </c>
      <c r="F18" s="244">
        <v>180</v>
      </c>
      <c r="G18" s="105"/>
      <c r="H18" s="267">
        <v>8.11</v>
      </c>
      <c r="I18" s="84">
        <v>4.72</v>
      </c>
      <c r="J18" s="222">
        <v>49.54</v>
      </c>
      <c r="K18" s="411">
        <v>272.97000000000003</v>
      </c>
      <c r="L18" s="267">
        <v>0.1</v>
      </c>
      <c r="M18" s="84">
        <v>0.03</v>
      </c>
      <c r="N18" s="84">
        <v>0</v>
      </c>
      <c r="O18" s="84">
        <v>20</v>
      </c>
      <c r="P18" s="85">
        <v>0.08</v>
      </c>
      <c r="Q18" s="267">
        <v>15.86</v>
      </c>
      <c r="R18" s="84">
        <v>60.92</v>
      </c>
      <c r="S18" s="84">
        <v>10.95</v>
      </c>
      <c r="T18" s="84">
        <v>1.1100000000000001</v>
      </c>
      <c r="U18" s="84">
        <v>86.99</v>
      </c>
      <c r="V18" s="84">
        <v>1E-3</v>
      </c>
      <c r="W18" s="84">
        <v>0</v>
      </c>
      <c r="X18" s="222">
        <v>0.02</v>
      </c>
    </row>
    <row r="19" spans="1:24" s="16" customFormat="1" ht="43.5" customHeight="1" x14ac:dyDescent="0.25">
      <c r="A19" s="91"/>
      <c r="B19" s="105"/>
      <c r="C19" s="139">
        <v>95</v>
      </c>
      <c r="D19" s="657" t="s">
        <v>18</v>
      </c>
      <c r="E19" s="658" t="s">
        <v>146</v>
      </c>
      <c r="F19" s="730">
        <v>200</v>
      </c>
      <c r="G19" s="179"/>
      <c r="H19" s="291">
        <v>0</v>
      </c>
      <c r="I19" s="20">
        <v>0</v>
      </c>
      <c r="J19" s="47">
        <v>20</v>
      </c>
      <c r="K19" s="290">
        <v>80.599999999999994</v>
      </c>
      <c r="L19" s="258">
        <v>0.1</v>
      </c>
      <c r="M19" s="15">
        <v>0.1</v>
      </c>
      <c r="N19" s="15">
        <v>3</v>
      </c>
      <c r="O19" s="15">
        <v>79.2</v>
      </c>
      <c r="P19" s="18">
        <v>0.96</v>
      </c>
      <c r="Q19" s="258">
        <v>0.16</v>
      </c>
      <c r="R19" s="15">
        <v>0</v>
      </c>
      <c r="S19" s="33">
        <v>0</v>
      </c>
      <c r="T19" s="15">
        <v>0.02</v>
      </c>
      <c r="U19" s="15">
        <v>0.15</v>
      </c>
      <c r="V19" s="15">
        <v>0</v>
      </c>
      <c r="W19" s="15">
        <v>0</v>
      </c>
      <c r="X19" s="44">
        <v>0</v>
      </c>
    </row>
    <row r="20" spans="1:24" s="16" customFormat="1" ht="33.75" customHeight="1" x14ac:dyDescent="0.25">
      <c r="A20" s="91"/>
      <c r="B20" s="105"/>
      <c r="C20" s="225">
        <v>119</v>
      </c>
      <c r="D20" s="224" t="s">
        <v>14</v>
      </c>
      <c r="E20" s="156" t="s">
        <v>55</v>
      </c>
      <c r="F20" s="139">
        <v>20</v>
      </c>
      <c r="G20" s="179"/>
      <c r="H20" s="291">
        <v>1.52</v>
      </c>
      <c r="I20" s="20">
        <v>0.16</v>
      </c>
      <c r="J20" s="47">
        <v>9.84</v>
      </c>
      <c r="K20" s="468">
        <v>47</v>
      </c>
      <c r="L20" s="291">
        <v>0.02</v>
      </c>
      <c r="M20" s="20">
        <v>0.01</v>
      </c>
      <c r="N20" s="20">
        <v>0</v>
      </c>
      <c r="O20" s="20">
        <v>0</v>
      </c>
      <c r="P20" s="21">
        <v>0</v>
      </c>
      <c r="Q20" s="291">
        <v>4</v>
      </c>
      <c r="R20" s="20">
        <v>13</v>
      </c>
      <c r="S20" s="20">
        <v>2.8</v>
      </c>
      <c r="T20" s="20">
        <v>0.22</v>
      </c>
      <c r="U20" s="20">
        <v>18.600000000000001</v>
      </c>
      <c r="V20" s="20">
        <v>1E-3</v>
      </c>
      <c r="W20" s="20">
        <v>1E-3</v>
      </c>
      <c r="X20" s="47">
        <v>2.9</v>
      </c>
    </row>
    <row r="21" spans="1:24" s="16" customFormat="1" ht="33.75" customHeight="1" x14ac:dyDescent="0.25">
      <c r="A21" s="91"/>
      <c r="B21" s="105"/>
      <c r="C21" s="139">
        <v>120</v>
      </c>
      <c r="D21" s="224" t="s">
        <v>15</v>
      </c>
      <c r="E21" s="156" t="s">
        <v>47</v>
      </c>
      <c r="F21" s="139">
        <v>20</v>
      </c>
      <c r="G21" s="179"/>
      <c r="H21" s="291">
        <v>1.32</v>
      </c>
      <c r="I21" s="20">
        <v>0.24</v>
      </c>
      <c r="J21" s="47">
        <v>8.0399999999999991</v>
      </c>
      <c r="K21" s="468">
        <v>39.6</v>
      </c>
      <c r="L21" s="291">
        <v>0.03</v>
      </c>
      <c r="M21" s="20">
        <v>0.02</v>
      </c>
      <c r="N21" s="20">
        <v>0</v>
      </c>
      <c r="O21" s="20">
        <v>0</v>
      </c>
      <c r="P21" s="21">
        <v>0</v>
      </c>
      <c r="Q21" s="291">
        <v>5.8</v>
      </c>
      <c r="R21" s="20">
        <v>30</v>
      </c>
      <c r="S21" s="20">
        <v>9.4</v>
      </c>
      <c r="T21" s="20">
        <v>0.78</v>
      </c>
      <c r="U21" s="20">
        <v>47</v>
      </c>
      <c r="V21" s="20">
        <v>1E-3</v>
      </c>
      <c r="W21" s="20">
        <v>1E-3</v>
      </c>
      <c r="X21" s="47">
        <v>0</v>
      </c>
    </row>
    <row r="22" spans="1:24" s="16" customFormat="1" ht="33.75" customHeight="1" x14ac:dyDescent="0.25">
      <c r="A22" s="91"/>
      <c r="B22" s="175" t="s">
        <v>74</v>
      </c>
      <c r="C22" s="197"/>
      <c r="D22" s="187"/>
      <c r="E22" s="476" t="s">
        <v>20</v>
      </c>
      <c r="F22" s="314">
        <f>F14+F15+F16+F18+F19+F20+F21</f>
        <v>870</v>
      </c>
      <c r="G22" s="315"/>
      <c r="H22" s="214">
        <f t="shared" ref="H22:L22" si="1">H14+H15+H16+H18+H19+H20+H21</f>
        <v>42.400000000000006</v>
      </c>
      <c r="I22" s="22">
        <f t="shared" si="1"/>
        <v>30.959999999999997</v>
      </c>
      <c r="J22" s="67">
        <f t="shared" si="1"/>
        <v>131.57</v>
      </c>
      <c r="K22" s="502">
        <f t="shared" si="1"/>
        <v>996.19</v>
      </c>
      <c r="L22" s="214">
        <f t="shared" si="1"/>
        <v>0.53</v>
      </c>
      <c r="M22" s="22">
        <f t="shared" ref="M22:S22" si="2">N14+M15+M16+M18+M19+M20+M21</f>
        <v>1.98</v>
      </c>
      <c r="N22" s="22">
        <f t="shared" si="2"/>
        <v>21.33</v>
      </c>
      <c r="O22" s="22">
        <f t="shared" si="2"/>
        <v>4149.2</v>
      </c>
      <c r="P22" s="115">
        <f t="shared" si="2"/>
        <v>6.6499999999999995</v>
      </c>
      <c r="Q22" s="214">
        <f t="shared" si="2"/>
        <v>73.189999999999984</v>
      </c>
      <c r="R22" s="22">
        <f t="shared" si="2"/>
        <v>461.41</v>
      </c>
      <c r="S22" s="22">
        <f t="shared" si="2"/>
        <v>69.31</v>
      </c>
      <c r="T22" s="22">
        <f t="shared" ref="T22:X22" si="3">U14+T15+T16+T18+T19+T20+T21</f>
        <v>28.26</v>
      </c>
      <c r="U22" s="22">
        <f t="shared" si="3"/>
        <v>895.73000999999999</v>
      </c>
      <c r="V22" s="22">
        <f t="shared" si="3"/>
        <v>1.5000000000000003E-2</v>
      </c>
      <c r="W22" s="22">
        <f t="shared" si="3"/>
        <v>3.0000000000000002E-2</v>
      </c>
      <c r="X22" s="67">
        <f t="shared" si="3"/>
        <v>3</v>
      </c>
    </row>
    <row r="23" spans="1:24" s="16" customFormat="1" ht="33.75" customHeight="1" x14ac:dyDescent="0.25">
      <c r="A23" s="91"/>
      <c r="B23" s="495" t="s">
        <v>76</v>
      </c>
      <c r="C23" s="256"/>
      <c r="D23" s="480"/>
      <c r="E23" s="481" t="s">
        <v>20</v>
      </c>
      <c r="F23" s="313">
        <f>F14+F15+F17+F18+F19+F20+F21</f>
        <v>870</v>
      </c>
      <c r="G23" s="561"/>
      <c r="H23" s="327">
        <f t="shared" ref="H23:L23" si="4">H14+H15+H17+H18+H19+H20+H21</f>
        <v>44.09</v>
      </c>
      <c r="I23" s="58">
        <f t="shared" si="4"/>
        <v>31.74</v>
      </c>
      <c r="J23" s="79">
        <f t="shared" si="4"/>
        <v>133.28</v>
      </c>
      <c r="K23" s="562">
        <f t="shared" si="4"/>
        <v>1016.83</v>
      </c>
      <c r="L23" s="327">
        <f t="shared" si="4"/>
        <v>0.55000000000000004</v>
      </c>
      <c r="M23" s="58">
        <f t="shared" ref="M23:S23" si="5">N14+M15+M17+M18+M19+M20+M21</f>
        <v>2.13</v>
      </c>
      <c r="N23" s="58">
        <f t="shared" si="5"/>
        <v>21.89</v>
      </c>
      <c r="O23" s="58">
        <f t="shared" si="5"/>
        <v>4589.2</v>
      </c>
      <c r="P23" s="572">
        <f t="shared" si="5"/>
        <v>6.71</v>
      </c>
      <c r="Q23" s="327">
        <f t="shared" si="5"/>
        <v>70.389999999999986</v>
      </c>
      <c r="R23" s="58">
        <f t="shared" si="5"/>
        <v>479.09</v>
      </c>
      <c r="S23" s="58">
        <f t="shared" si="5"/>
        <v>69.44</v>
      </c>
      <c r="T23" s="58">
        <f t="shared" ref="T23:X23" si="6">U14+T15+T17+T18+T19+T20+T21</f>
        <v>28.73</v>
      </c>
      <c r="U23" s="58">
        <f t="shared" si="6"/>
        <v>897.27000999999996</v>
      </c>
      <c r="V23" s="58">
        <f t="shared" si="6"/>
        <v>1.5000000000000003E-2</v>
      </c>
      <c r="W23" s="58">
        <f t="shared" si="6"/>
        <v>3.4000000000000002E-2</v>
      </c>
      <c r="X23" s="79">
        <f t="shared" si="6"/>
        <v>2.9899999999999998</v>
      </c>
    </row>
    <row r="24" spans="1:24" s="16" customFormat="1" ht="33.75" customHeight="1" x14ac:dyDescent="0.25">
      <c r="A24" s="91"/>
      <c r="B24" s="540" t="s">
        <v>74</v>
      </c>
      <c r="C24" s="255"/>
      <c r="D24" s="482"/>
      <c r="E24" s="476" t="s">
        <v>21</v>
      </c>
      <c r="F24" s="483"/>
      <c r="G24" s="484"/>
      <c r="H24" s="477"/>
      <c r="I24" s="478"/>
      <c r="J24" s="479"/>
      <c r="K24" s="492">
        <f>K22/27.2</f>
        <v>36.624632352941177</v>
      </c>
      <c r="L24" s="477"/>
      <c r="M24" s="478"/>
      <c r="N24" s="478"/>
      <c r="O24" s="478"/>
      <c r="P24" s="563"/>
      <c r="Q24" s="477"/>
      <c r="R24" s="478"/>
      <c r="S24" s="478"/>
      <c r="T24" s="478"/>
      <c r="U24" s="478"/>
      <c r="V24" s="478"/>
      <c r="W24" s="478"/>
      <c r="X24" s="479"/>
    </row>
    <row r="25" spans="1:24" s="16" customFormat="1" ht="33.75" customHeight="1" thickBot="1" x14ac:dyDescent="0.3">
      <c r="A25" s="391"/>
      <c r="B25" s="177" t="s">
        <v>76</v>
      </c>
      <c r="C25" s="200"/>
      <c r="D25" s="485"/>
      <c r="E25" s="821" t="s">
        <v>21</v>
      </c>
      <c r="F25" s="487"/>
      <c r="G25" s="177"/>
      <c r="H25" s="488"/>
      <c r="I25" s="489"/>
      <c r="J25" s="490"/>
      <c r="K25" s="491">
        <f>K23/27.2</f>
        <v>37.383455882352941</v>
      </c>
      <c r="L25" s="488"/>
      <c r="M25" s="489"/>
      <c r="N25" s="489"/>
      <c r="O25" s="489"/>
      <c r="P25" s="564"/>
      <c r="Q25" s="488"/>
      <c r="R25" s="489"/>
      <c r="S25" s="489"/>
      <c r="T25" s="489"/>
      <c r="U25" s="489"/>
      <c r="V25" s="489"/>
      <c r="W25" s="489"/>
      <c r="X25" s="490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604" t="s">
        <v>66</v>
      </c>
      <c r="B27" s="872"/>
      <c r="C27" s="605"/>
      <c r="D27" s="606"/>
      <c r="E27" s="25"/>
      <c r="F27" s="26"/>
      <c r="G27" s="11"/>
      <c r="H27" s="9"/>
      <c r="I27" s="11"/>
      <c r="J27" s="11"/>
    </row>
    <row r="28" spans="1:24" ht="18.75" x14ac:dyDescent="0.25">
      <c r="A28" s="607" t="s">
        <v>67</v>
      </c>
      <c r="B28" s="873"/>
      <c r="C28" s="608"/>
      <c r="D28" s="608"/>
      <c r="E28" s="25"/>
      <c r="F28" s="26"/>
      <c r="G28" s="11"/>
      <c r="H28" s="11"/>
      <c r="I28" s="11"/>
      <c r="J28" s="11"/>
    </row>
    <row r="29" spans="1:24" ht="18.75" x14ac:dyDescent="0.25">
      <c r="A29" s="811"/>
      <c r="B29" s="851"/>
      <c r="C29" s="383"/>
      <c r="D29" s="11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ht="18.75" x14ac:dyDescent="0.25">
      <c r="D31" s="11"/>
      <c r="E31" s="25"/>
      <c r="F31" s="26"/>
      <c r="G31" s="11"/>
      <c r="H31" s="11"/>
      <c r="I31" s="11"/>
      <c r="J31" s="11"/>
    </row>
    <row r="32" spans="1:24" ht="18.75" x14ac:dyDescent="0.25">
      <c r="D32" s="11"/>
      <c r="E32" s="25"/>
      <c r="F32" s="26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33"/>
  <sheetViews>
    <sheetView zoomScale="80" zoomScaleNormal="80" workbookViewId="0">
      <selection activeCell="B19" sqref="B19"/>
    </sheetView>
  </sheetViews>
  <sheetFormatPr defaultRowHeight="15" x14ac:dyDescent="0.25"/>
  <cols>
    <col min="1" max="1" width="21.5703125" customWidth="1"/>
    <col min="2" max="2" width="21.5703125" style="875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5" ht="23.25" x14ac:dyDescent="0.35">
      <c r="A2" s="6" t="s">
        <v>1</v>
      </c>
      <c r="B2" s="874"/>
      <c r="C2" s="7"/>
      <c r="D2" s="6" t="s">
        <v>3</v>
      </c>
      <c r="E2" s="6"/>
      <c r="F2" s="8" t="s">
        <v>2</v>
      </c>
      <c r="G2" s="123">
        <v>9</v>
      </c>
      <c r="H2" s="6"/>
      <c r="K2" s="8"/>
      <c r="L2" s="7"/>
      <c r="M2" s="1"/>
      <c r="N2" s="2"/>
    </row>
    <row r="3" spans="1:25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6" customFormat="1" ht="21.75" customHeight="1" thickBot="1" x14ac:dyDescent="0.3">
      <c r="A4" s="601"/>
      <c r="B4" s="86"/>
      <c r="C4" s="834" t="s">
        <v>39</v>
      </c>
      <c r="D4" s="133"/>
      <c r="E4" s="766"/>
      <c r="F4" s="1061" t="s">
        <v>26</v>
      </c>
      <c r="G4" s="899"/>
      <c r="H4" s="853" t="s">
        <v>22</v>
      </c>
      <c r="I4" s="854"/>
      <c r="J4" s="855"/>
      <c r="K4" s="692" t="s">
        <v>23</v>
      </c>
      <c r="L4" s="1047" t="s">
        <v>24</v>
      </c>
      <c r="M4" s="1048"/>
      <c r="N4" s="1049"/>
      <c r="O4" s="1049"/>
      <c r="P4" s="1050"/>
      <c r="Q4" s="1056" t="s">
        <v>25</v>
      </c>
      <c r="R4" s="1057"/>
      <c r="S4" s="1057"/>
      <c r="T4" s="1057"/>
      <c r="U4" s="1057"/>
      <c r="V4" s="1057"/>
      <c r="W4" s="1057"/>
      <c r="X4" s="1060"/>
    </row>
    <row r="5" spans="1:25" s="16" customFormat="1" ht="28.5" customHeight="1" thickBot="1" x14ac:dyDescent="0.3">
      <c r="A5" s="350" t="s">
        <v>0</v>
      </c>
      <c r="B5" s="87"/>
      <c r="C5" s="759" t="s">
        <v>40</v>
      </c>
      <c r="D5" s="87" t="s">
        <v>41</v>
      </c>
      <c r="E5" s="103" t="s">
        <v>38</v>
      </c>
      <c r="F5" s="1062"/>
      <c r="G5" s="108" t="s">
        <v>37</v>
      </c>
      <c r="H5" s="130" t="s">
        <v>27</v>
      </c>
      <c r="I5" s="522" t="s">
        <v>28</v>
      </c>
      <c r="J5" s="759" t="s">
        <v>29</v>
      </c>
      <c r="K5" s="693" t="s">
        <v>30</v>
      </c>
      <c r="L5" s="570" t="s">
        <v>31</v>
      </c>
      <c r="M5" s="570" t="s">
        <v>119</v>
      </c>
      <c r="N5" s="570" t="s">
        <v>32</v>
      </c>
      <c r="O5" s="571" t="s">
        <v>120</v>
      </c>
      <c r="P5" s="899" t="s">
        <v>121</v>
      </c>
      <c r="Q5" s="900" t="s">
        <v>33</v>
      </c>
      <c r="R5" s="900" t="s">
        <v>34</v>
      </c>
      <c r="S5" s="900" t="s">
        <v>35</v>
      </c>
      <c r="T5" s="900" t="s">
        <v>36</v>
      </c>
      <c r="U5" s="900" t="s">
        <v>122</v>
      </c>
      <c r="V5" s="900" t="s">
        <v>123</v>
      </c>
      <c r="W5" s="900" t="s">
        <v>124</v>
      </c>
      <c r="X5" s="522" t="s">
        <v>125</v>
      </c>
    </row>
    <row r="6" spans="1:25" s="16" customFormat="1" ht="26.45" customHeight="1" x14ac:dyDescent="0.25">
      <c r="A6" s="82" t="s">
        <v>6</v>
      </c>
      <c r="B6" s="876"/>
      <c r="C6" s="547">
        <v>28</v>
      </c>
      <c r="D6" s="288" t="s">
        <v>19</v>
      </c>
      <c r="E6" s="682" t="s">
        <v>131</v>
      </c>
      <c r="F6" s="143">
        <v>100</v>
      </c>
      <c r="G6" s="676"/>
      <c r="H6" s="281">
        <v>0.8</v>
      </c>
      <c r="I6" s="40">
        <v>1</v>
      </c>
      <c r="J6" s="41">
        <v>2.6</v>
      </c>
      <c r="K6" s="358">
        <v>14</v>
      </c>
      <c r="L6" s="281">
        <v>0.03</v>
      </c>
      <c r="M6" s="39">
        <v>0.04</v>
      </c>
      <c r="N6" s="40">
        <v>10</v>
      </c>
      <c r="O6" s="40">
        <v>10</v>
      </c>
      <c r="P6" s="41">
        <v>0</v>
      </c>
      <c r="Q6" s="281">
        <v>23</v>
      </c>
      <c r="R6" s="40">
        <v>42</v>
      </c>
      <c r="S6" s="40">
        <v>14</v>
      </c>
      <c r="T6" s="40">
        <v>0.6</v>
      </c>
      <c r="U6" s="40">
        <v>196</v>
      </c>
      <c r="V6" s="40">
        <v>0</v>
      </c>
      <c r="W6" s="40">
        <v>0</v>
      </c>
      <c r="X6" s="41">
        <v>0</v>
      </c>
    </row>
    <row r="7" spans="1:25" s="16" customFormat="1" ht="26.45" customHeight="1" x14ac:dyDescent="0.25">
      <c r="A7" s="82"/>
      <c r="B7" s="154"/>
      <c r="C7" s="153">
        <v>75</v>
      </c>
      <c r="D7" s="218" t="s">
        <v>10</v>
      </c>
      <c r="E7" s="458" t="s">
        <v>129</v>
      </c>
      <c r="F7" s="139">
        <v>100</v>
      </c>
      <c r="G7" s="156"/>
      <c r="H7" s="362">
        <v>14.29</v>
      </c>
      <c r="I7" s="30">
        <v>1.84</v>
      </c>
      <c r="J7" s="602">
        <v>5.49</v>
      </c>
      <c r="K7" s="351">
        <v>94.22</v>
      </c>
      <c r="L7" s="362">
        <v>0.09</v>
      </c>
      <c r="M7" s="30">
        <v>0.1</v>
      </c>
      <c r="N7" s="30">
        <v>1.51</v>
      </c>
      <c r="O7" s="30">
        <v>190</v>
      </c>
      <c r="P7" s="602">
        <v>0.18</v>
      </c>
      <c r="Q7" s="362">
        <v>41.03</v>
      </c>
      <c r="R7" s="30">
        <v>181.5</v>
      </c>
      <c r="S7" s="30">
        <v>51.7</v>
      </c>
      <c r="T7" s="30">
        <v>0.95</v>
      </c>
      <c r="U7" s="30">
        <v>385.24</v>
      </c>
      <c r="V7" s="30">
        <v>0.12</v>
      </c>
      <c r="W7" s="30">
        <v>1.2999999999999999E-2</v>
      </c>
      <c r="X7" s="42">
        <v>0.56000000000000005</v>
      </c>
    </row>
    <row r="8" spans="1:25" s="16" customFormat="1" ht="30" customHeight="1" x14ac:dyDescent="0.25">
      <c r="A8" s="82"/>
      <c r="B8" s="139"/>
      <c r="C8" s="153">
        <v>226</v>
      </c>
      <c r="D8" s="218" t="s">
        <v>64</v>
      </c>
      <c r="E8" s="509" t="s">
        <v>152</v>
      </c>
      <c r="F8" s="244">
        <v>180</v>
      </c>
      <c r="G8" s="139"/>
      <c r="H8" s="291">
        <v>3.88</v>
      </c>
      <c r="I8" s="20">
        <v>6.13</v>
      </c>
      <c r="J8" s="47">
        <v>30.36</v>
      </c>
      <c r="K8" s="206">
        <v>191.75</v>
      </c>
      <c r="L8" s="291">
        <v>0.18</v>
      </c>
      <c r="M8" s="20">
        <v>0.12</v>
      </c>
      <c r="N8" s="20">
        <v>16.36</v>
      </c>
      <c r="O8" s="20">
        <v>30</v>
      </c>
      <c r="P8" s="47">
        <v>0.08</v>
      </c>
      <c r="Q8" s="291">
        <v>23.6</v>
      </c>
      <c r="R8" s="20">
        <v>105.7</v>
      </c>
      <c r="S8" s="20">
        <v>41.62</v>
      </c>
      <c r="T8" s="20">
        <v>1.7</v>
      </c>
      <c r="U8" s="20">
        <v>968.21</v>
      </c>
      <c r="V8" s="20">
        <v>8.9999999999999993E-3</v>
      </c>
      <c r="W8" s="20">
        <v>1E-3</v>
      </c>
      <c r="X8" s="47">
        <v>0.06</v>
      </c>
      <c r="Y8" s="37"/>
    </row>
    <row r="9" spans="1:25" s="16" customFormat="1" ht="26.45" customHeight="1" x14ac:dyDescent="0.25">
      <c r="A9" s="82"/>
      <c r="B9" s="218"/>
      <c r="C9" s="153">
        <v>102</v>
      </c>
      <c r="D9" s="218" t="s">
        <v>18</v>
      </c>
      <c r="E9" s="509" t="s">
        <v>80</v>
      </c>
      <c r="F9" s="244">
        <v>200</v>
      </c>
      <c r="G9" s="156"/>
      <c r="H9" s="291">
        <v>0.83</v>
      </c>
      <c r="I9" s="20">
        <v>0.04</v>
      </c>
      <c r="J9" s="47">
        <v>15.16</v>
      </c>
      <c r="K9" s="289">
        <v>64.22</v>
      </c>
      <c r="L9" s="291">
        <v>0.01</v>
      </c>
      <c r="M9" s="20">
        <v>0.03</v>
      </c>
      <c r="N9" s="20">
        <v>0.27</v>
      </c>
      <c r="O9" s="20">
        <v>60</v>
      </c>
      <c r="P9" s="47">
        <v>0</v>
      </c>
      <c r="Q9" s="291">
        <v>24.15</v>
      </c>
      <c r="R9" s="20">
        <v>21.59</v>
      </c>
      <c r="S9" s="20">
        <v>15.53</v>
      </c>
      <c r="T9" s="20">
        <v>0.49</v>
      </c>
      <c r="U9" s="20">
        <v>242.47</v>
      </c>
      <c r="V9" s="20">
        <v>1E-3</v>
      </c>
      <c r="W9" s="20">
        <v>0</v>
      </c>
      <c r="X9" s="47">
        <v>0.01</v>
      </c>
      <c r="Y9" s="37"/>
    </row>
    <row r="10" spans="1:25" s="16" customFormat="1" ht="26.45" customHeight="1" x14ac:dyDescent="0.25">
      <c r="A10" s="82"/>
      <c r="B10" s="218"/>
      <c r="C10" s="514">
        <v>119</v>
      </c>
      <c r="D10" s="218" t="s">
        <v>14</v>
      </c>
      <c r="E10" s="458" t="s">
        <v>55</v>
      </c>
      <c r="F10" s="139">
        <v>50</v>
      </c>
      <c r="G10" s="139"/>
      <c r="H10" s="291">
        <v>3.8</v>
      </c>
      <c r="I10" s="20">
        <v>0.4</v>
      </c>
      <c r="J10" s="47">
        <v>24.6</v>
      </c>
      <c r="K10" s="206">
        <v>117.5</v>
      </c>
      <c r="L10" s="291">
        <v>0.05</v>
      </c>
      <c r="M10" s="19">
        <v>0.01</v>
      </c>
      <c r="N10" s="20">
        <v>0</v>
      </c>
      <c r="O10" s="20">
        <v>0</v>
      </c>
      <c r="P10" s="47">
        <v>0</v>
      </c>
      <c r="Q10" s="291">
        <v>10</v>
      </c>
      <c r="R10" s="20">
        <v>32.5</v>
      </c>
      <c r="S10" s="20">
        <v>7</v>
      </c>
      <c r="T10" s="20">
        <v>0.55000000000000004</v>
      </c>
      <c r="U10" s="20">
        <v>46.5</v>
      </c>
      <c r="V10" s="20">
        <v>1.6000000000000001E-3</v>
      </c>
      <c r="W10" s="20">
        <v>3.0000000000000001E-3</v>
      </c>
      <c r="X10" s="222">
        <v>7.25</v>
      </c>
      <c r="Y10" s="37"/>
    </row>
    <row r="11" spans="1:25" s="16" customFormat="1" ht="26.45" customHeight="1" x14ac:dyDescent="0.25">
      <c r="A11" s="82"/>
      <c r="B11" s="218"/>
      <c r="C11" s="153">
        <v>120</v>
      </c>
      <c r="D11" s="218" t="s">
        <v>15</v>
      </c>
      <c r="E11" s="458" t="s">
        <v>13</v>
      </c>
      <c r="F11" s="139">
        <v>35</v>
      </c>
      <c r="G11" s="139"/>
      <c r="H11" s="291">
        <v>2.31</v>
      </c>
      <c r="I11" s="20">
        <v>0.42</v>
      </c>
      <c r="J11" s="47">
        <v>14.07</v>
      </c>
      <c r="K11" s="206">
        <v>69.3</v>
      </c>
      <c r="L11" s="291">
        <v>0.06</v>
      </c>
      <c r="M11" s="19">
        <v>0.03</v>
      </c>
      <c r="N11" s="20">
        <v>0</v>
      </c>
      <c r="O11" s="20">
        <v>0</v>
      </c>
      <c r="P11" s="47">
        <v>0</v>
      </c>
      <c r="Q11" s="291">
        <v>10.15</v>
      </c>
      <c r="R11" s="20">
        <v>52.5</v>
      </c>
      <c r="S11" s="20">
        <v>16.45</v>
      </c>
      <c r="T11" s="20">
        <v>1.37</v>
      </c>
      <c r="U11" s="20">
        <v>82.25</v>
      </c>
      <c r="V11" s="20">
        <v>1E-3</v>
      </c>
      <c r="W11" s="20">
        <v>2E-3</v>
      </c>
      <c r="X11" s="47">
        <v>0.01</v>
      </c>
      <c r="Y11" s="37"/>
    </row>
    <row r="12" spans="1:25" s="16" customFormat="1" ht="26.45" customHeight="1" x14ac:dyDescent="0.25">
      <c r="A12" s="82"/>
      <c r="B12" s="139"/>
      <c r="C12" s="514"/>
      <c r="D12" s="224"/>
      <c r="E12" s="459" t="s">
        <v>20</v>
      </c>
      <c r="F12" s="244">
        <f t="shared" ref="F12:X12" si="0">F6+F7+F8+F9+F10+F11</f>
        <v>665</v>
      </c>
      <c r="G12" s="244">
        <f t="shared" si="0"/>
        <v>0</v>
      </c>
      <c r="H12" s="467">
        <f t="shared" si="0"/>
        <v>25.909999999999997</v>
      </c>
      <c r="I12" s="1012">
        <f t="shared" si="0"/>
        <v>9.8299999999999983</v>
      </c>
      <c r="J12" s="1013">
        <f t="shared" si="0"/>
        <v>92.28</v>
      </c>
      <c r="K12" s="244">
        <f t="shared" si="0"/>
        <v>550.99</v>
      </c>
      <c r="L12" s="467">
        <f t="shared" si="0"/>
        <v>0.42</v>
      </c>
      <c r="M12" s="1012">
        <f t="shared" si="0"/>
        <v>0.33000000000000007</v>
      </c>
      <c r="N12" s="1012">
        <f t="shared" si="0"/>
        <v>28.139999999999997</v>
      </c>
      <c r="O12" s="1012">
        <f t="shared" si="0"/>
        <v>290</v>
      </c>
      <c r="P12" s="1013">
        <f t="shared" si="0"/>
        <v>0.26</v>
      </c>
      <c r="Q12" s="467">
        <f t="shared" si="0"/>
        <v>131.93</v>
      </c>
      <c r="R12" s="1012">
        <f t="shared" si="0"/>
        <v>435.78999999999996</v>
      </c>
      <c r="S12" s="1012">
        <f t="shared" si="0"/>
        <v>146.29999999999998</v>
      </c>
      <c r="T12" s="1012">
        <f t="shared" si="0"/>
        <v>5.66</v>
      </c>
      <c r="U12" s="1012">
        <f t="shared" si="0"/>
        <v>1920.67</v>
      </c>
      <c r="V12" s="1012">
        <f t="shared" si="0"/>
        <v>0.1326</v>
      </c>
      <c r="W12" s="1012">
        <f t="shared" si="0"/>
        <v>1.8999999999999996E-2</v>
      </c>
      <c r="X12" s="1013">
        <f t="shared" si="0"/>
        <v>7.89</v>
      </c>
      <c r="Y12" s="37"/>
    </row>
    <row r="13" spans="1:25" s="16" customFormat="1" ht="26.45" customHeight="1" thickBot="1" x14ac:dyDescent="0.3">
      <c r="A13" s="82"/>
      <c r="B13" s="139"/>
      <c r="C13" s="514"/>
      <c r="D13" s="224"/>
      <c r="E13" s="459" t="s">
        <v>197</v>
      </c>
      <c r="F13" s="1014"/>
      <c r="G13" s="139"/>
      <c r="H13" s="291"/>
      <c r="I13" s="20"/>
      <c r="J13" s="47"/>
      <c r="K13" s="238">
        <f>K12/27.2</f>
        <v>20.256985294117648</v>
      </c>
      <c r="L13" s="291"/>
      <c r="M13" s="19"/>
      <c r="N13" s="20"/>
      <c r="O13" s="20"/>
      <c r="P13" s="47"/>
      <c r="Q13" s="291"/>
      <c r="R13" s="20"/>
      <c r="S13" s="20"/>
      <c r="T13" s="20"/>
      <c r="U13" s="20"/>
      <c r="V13" s="20"/>
      <c r="W13" s="20"/>
      <c r="X13" s="47"/>
      <c r="Y13" s="37"/>
    </row>
    <row r="14" spans="1:25" s="16" customFormat="1" ht="33.75" customHeight="1" x14ac:dyDescent="0.25">
      <c r="A14" s="437" t="s">
        <v>7</v>
      </c>
      <c r="B14" s="827"/>
      <c r="C14" s="547">
        <v>13</v>
      </c>
      <c r="D14" s="498" t="s">
        <v>8</v>
      </c>
      <c r="E14" s="375" t="s">
        <v>58</v>
      </c>
      <c r="F14" s="795">
        <v>100</v>
      </c>
      <c r="G14" s="319"/>
      <c r="H14" s="373">
        <v>1.86</v>
      </c>
      <c r="I14" s="50">
        <v>7.12</v>
      </c>
      <c r="J14" s="51">
        <v>10.039999999999999</v>
      </c>
      <c r="K14" s="621">
        <v>114.37</v>
      </c>
      <c r="L14" s="281">
        <v>0.05</v>
      </c>
      <c r="M14" s="40">
        <v>0.06</v>
      </c>
      <c r="N14" s="40">
        <v>5.48</v>
      </c>
      <c r="O14" s="40">
        <v>760</v>
      </c>
      <c r="P14" s="43">
        <v>0</v>
      </c>
      <c r="Q14" s="281">
        <v>24.08</v>
      </c>
      <c r="R14" s="40">
        <v>49.59</v>
      </c>
      <c r="S14" s="40">
        <v>30.7</v>
      </c>
      <c r="T14" s="40">
        <v>0.9</v>
      </c>
      <c r="U14" s="40">
        <v>269.62</v>
      </c>
      <c r="V14" s="40">
        <v>5.0000000000000001E-3</v>
      </c>
      <c r="W14" s="40">
        <v>1E-3</v>
      </c>
      <c r="X14" s="41">
        <v>0.03</v>
      </c>
    </row>
    <row r="15" spans="1:25" s="16" customFormat="1" ht="33.75" customHeight="1" x14ac:dyDescent="0.25">
      <c r="A15" s="89"/>
      <c r="B15" s="218"/>
      <c r="C15" s="153">
        <v>34</v>
      </c>
      <c r="D15" s="545" t="s">
        <v>9</v>
      </c>
      <c r="E15" s="731" t="s">
        <v>77</v>
      </c>
      <c r="F15" s="655">
        <v>250</v>
      </c>
      <c r="G15" s="140"/>
      <c r="H15" s="80">
        <v>11.49</v>
      </c>
      <c r="I15" s="13">
        <v>7.05</v>
      </c>
      <c r="J15" s="23">
        <v>17.04</v>
      </c>
      <c r="K15" s="141">
        <v>176.48</v>
      </c>
      <c r="L15" s="259">
        <v>0.21</v>
      </c>
      <c r="M15" s="80">
        <v>0.1</v>
      </c>
      <c r="N15" s="13">
        <v>3.41</v>
      </c>
      <c r="O15" s="13">
        <v>140</v>
      </c>
      <c r="P15" s="44">
        <v>0</v>
      </c>
      <c r="Q15" s="259">
        <v>30.49</v>
      </c>
      <c r="R15" s="13">
        <v>126.25</v>
      </c>
      <c r="S15" s="13">
        <v>36.299999999999997</v>
      </c>
      <c r="T15" s="13">
        <v>2.6</v>
      </c>
      <c r="U15" s="13">
        <v>424.4</v>
      </c>
      <c r="V15" s="13">
        <v>5.0000000000000001E-3</v>
      </c>
      <c r="W15" s="13">
        <v>3.0000000000000001E-3</v>
      </c>
      <c r="X15" s="44">
        <v>0.04</v>
      </c>
    </row>
    <row r="16" spans="1:25" s="16" customFormat="1" ht="33.75" customHeight="1" x14ac:dyDescent="0.25">
      <c r="A16" s="646"/>
      <c r="B16" s="398"/>
      <c r="C16" s="153">
        <v>152</v>
      </c>
      <c r="D16" s="556" t="s">
        <v>10</v>
      </c>
      <c r="E16" s="397" t="s">
        <v>177</v>
      </c>
      <c r="F16" s="758">
        <v>100</v>
      </c>
      <c r="G16" s="139"/>
      <c r="H16" s="412">
        <v>19.16</v>
      </c>
      <c r="I16" s="96">
        <v>16.64</v>
      </c>
      <c r="J16" s="97">
        <v>8.74</v>
      </c>
      <c r="K16" s="207">
        <v>261.98</v>
      </c>
      <c r="L16" s="259">
        <v>0.08</v>
      </c>
      <c r="M16" s="80">
        <v>0.14000000000000001</v>
      </c>
      <c r="N16" s="13">
        <v>0.9</v>
      </c>
      <c r="O16" s="13">
        <v>10</v>
      </c>
      <c r="P16" s="23">
        <v>0.03</v>
      </c>
      <c r="Q16" s="259">
        <v>27.64</v>
      </c>
      <c r="R16" s="13">
        <v>172.63</v>
      </c>
      <c r="S16" s="13">
        <v>22.13</v>
      </c>
      <c r="T16" s="13">
        <v>1.91</v>
      </c>
      <c r="U16" s="13">
        <v>260.82</v>
      </c>
      <c r="V16" s="13">
        <v>6.0000000000000001E-3</v>
      </c>
      <c r="W16" s="13">
        <v>1E-3</v>
      </c>
      <c r="X16" s="72">
        <v>0.09</v>
      </c>
    </row>
    <row r="17" spans="1:24" s="16" customFormat="1" ht="33.75" customHeight="1" x14ac:dyDescent="0.25">
      <c r="A17" s="95"/>
      <c r="B17" s="242"/>
      <c r="C17" s="153">
        <v>54</v>
      </c>
      <c r="D17" s="183" t="s">
        <v>64</v>
      </c>
      <c r="E17" s="194" t="s">
        <v>43</v>
      </c>
      <c r="F17" s="180">
        <v>180</v>
      </c>
      <c r="G17" s="138"/>
      <c r="H17" s="291">
        <v>8.7100000000000009</v>
      </c>
      <c r="I17" s="20">
        <v>5.95</v>
      </c>
      <c r="J17" s="21">
        <v>38.11</v>
      </c>
      <c r="K17" s="306">
        <v>238.6</v>
      </c>
      <c r="L17" s="291">
        <v>0.23</v>
      </c>
      <c r="M17" s="19">
        <v>0.12</v>
      </c>
      <c r="N17" s="20">
        <v>0</v>
      </c>
      <c r="O17" s="20">
        <v>20</v>
      </c>
      <c r="P17" s="47">
        <v>0.08</v>
      </c>
      <c r="Q17" s="291">
        <v>15.7</v>
      </c>
      <c r="R17" s="20">
        <v>191.66</v>
      </c>
      <c r="S17" s="20">
        <v>127.46</v>
      </c>
      <c r="T17" s="19">
        <v>4.29</v>
      </c>
      <c r="U17" s="20">
        <v>232.4</v>
      </c>
      <c r="V17" s="20">
        <v>2E-3</v>
      </c>
      <c r="W17" s="19">
        <v>4.0000000000000001E-3</v>
      </c>
      <c r="X17" s="47">
        <v>0.01</v>
      </c>
    </row>
    <row r="18" spans="1:24" s="16" customFormat="1" ht="43.5" customHeight="1" x14ac:dyDescent="0.25">
      <c r="A18" s="91"/>
      <c r="B18" s="245"/>
      <c r="C18" s="860">
        <v>107</v>
      </c>
      <c r="D18" s="545" t="s">
        <v>18</v>
      </c>
      <c r="E18" s="731" t="s">
        <v>139</v>
      </c>
      <c r="F18" s="655">
        <v>200</v>
      </c>
      <c r="G18" s="140"/>
      <c r="H18" s="17">
        <v>0.2</v>
      </c>
      <c r="I18" s="15">
        <v>0</v>
      </c>
      <c r="J18" s="18">
        <v>24</v>
      </c>
      <c r="K18" s="203">
        <v>100</v>
      </c>
      <c r="L18" s="258">
        <v>0</v>
      </c>
      <c r="M18" s="17">
        <v>0</v>
      </c>
      <c r="N18" s="15">
        <v>0</v>
      </c>
      <c r="O18" s="15">
        <v>820</v>
      </c>
      <c r="P18" s="42">
        <v>0</v>
      </c>
      <c r="Q18" s="258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42">
        <v>0</v>
      </c>
    </row>
    <row r="19" spans="1:24" s="16" customFormat="1" ht="33.75" customHeight="1" x14ac:dyDescent="0.25">
      <c r="A19" s="91"/>
      <c r="B19" s="245"/>
      <c r="C19" s="576">
        <v>119</v>
      </c>
      <c r="D19" s="183" t="s">
        <v>14</v>
      </c>
      <c r="E19" s="194" t="s">
        <v>55</v>
      </c>
      <c r="F19" s="180">
        <v>20</v>
      </c>
      <c r="G19" s="138"/>
      <c r="H19" s="17">
        <v>1.52</v>
      </c>
      <c r="I19" s="15">
        <v>0.16</v>
      </c>
      <c r="J19" s="18">
        <v>9.84</v>
      </c>
      <c r="K19" s="203">
        <v>47</v>
      </c>
      <c r="L19" s="258">
        <v>0.02</v>
      </c>
      <c r="M19" s="17">
        <v>0.01</v>
      </c>
      <c r="N19" s="15">
        <v>0</v>
      </c>
      <c r="O19" s="15">
        <v>0</v>
      </c>
      <c r="P19" s="42">
        <v>0</v>
      </c>
      <c r="Q19" s="258">
        <v>4</v>
      </c>
      <c r="R19" s="15">
        <v>13</v>
      </c>
      <c r="S19" s="15">
        <v>2.8</v>
      </c>
      <c r="T19" s="15">
        <v>0.22</v>
      </c>
      <c r="U19" s="15">
        <v>18.600000000000001</v>
      </c>
      <c r="V19" s="15">
        <v>1E-3</v>
      </c>
      <c r="W19" s="15">
        <v>1E-3</v>
      </c>
      <c r="X19" s="42">
        <v>2.9</v>
      </c>
    </row>
    <row r="20" spans="1:24" s="16" customFormat="1" ht="33.75" customHeight="1" x14ac:dyDescent="0.25">
      <c r="A20" s="91"/>
      <c r="B20" s="245"/>
      <c r="C20" s="152">
        <v>120</v>
      </c>
      <c r="D20" s="183" t="s">
        <v>15</v>
      </c>
      <c r="E20" s="194" t="s">
        <v>47</v>
      </c>
      <c r="F20" s="180">
        <v>20</v>
      </c>
      <c r="G20" s="138"/>
      <c r="H20" s="17">
        <v>1.32</v>
      </c>
      <c r="I20" s="15">
        <v>0.24</v>
      </c>
      <c r="J20" s="18">
        <v>8.0399999999999991</v>
      </c>
      <c r="K20" s="204">
        <v>39.6</v>
      </c>
      <c r="L20" s="291">
        <v>0.03</v>
      </c>
      <c r="M20" s="19">
        <v>0.02</v>
      </c>
      <c r="N20" s="20">
        <v>0</v>
      </c>
      <c r="O20" s="20">
        <v>0</v>
      </c>
      <c r="P20" s="47">
        <v>0</v>
      </c>
      <c r="Q20" s="291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7">
        <v>0</v>
      </c>
    </row>
    <row r="21" spans="1:24" s="16" customFormat="1" ht="33.75" customHeight="1" x14ac:dyDescent="0.25">
      <c r="A21" s="91"/>
      <c r="B21" s="245"/>
      <c r="C21" s="857"/>
      <c r="D21" s="584"/>
      <c r="E21" s="316" t="s">
        <v>20</v>
      </c>
      <c r="F21" s="409">
        <f>SUM(F14:F20)</f>
        <v>870</v>
      </c>
      <c r="G21" s="138"/>
      <c r="H21" s="24">
        <f t="shared" ref="H21:X21" si="1">SUM(H14:H20)</f>
        <v>44.260000000000005</v>
      </c>
      <c r="I21" s="14">
        <f t="shared" si="1"/>
        <v>37.160000000000004</v>
      </c>
      <c r="J21" s="128">
        <f t="shared" si="1"/>
        <v>115.81</v>
      </c>
      <c r="K21" s="329">
        <f t="shared" si="1"/>
        <v>978.03000000000009</v>
      </c>
      <c r="L21" s="213">
        <f t="shared" si="1"/>
        <v>0.62000000000000011</v>
      </c>
      <c r="M21" s="14">
        <f t="shared" si="1"/>
        <v>0.45000000000000007</v>
      </c>
      <c r="N21" s="14">
        <f t="shared" si="1"/>
        <v>9.7900000000000009</v>
      </c>
      <c r="O21" s="14">
        <f t="shared" si="1"/>
        <v>1750</v>
      </c>
      <c r="P21" s="45">
        <f t="shared" si="1"/>
        <v>0.11</v>
      </c>
      <c r="Q21" s="213">
        <f t="shared" si="1"/>
        <v>107.71</v>
      </c>
      <c r="R21" s="14">
        <f t="shared" si="1"/>
        <v>583.13</v>
      </c>
      <c r="S21" s="14">
        <f t="shared" si="1"/>
        <v>228.79</v>
      </c>
      <c r="T21" s="14">
        <f t="shared" si="1"/>
        <v>10.7</v>
      </c>
      <c r="U21" s="14">
        <f t="shared" si="1"/>
        <v>1252.8399999999999</v>
      </c>
      <c r="V21" s="14">
        <f t="shared" si="1"/>
        <v>2.0000000000000004E-2</v>
      </c>
      <c r="W21" s="14">
        <f t="shared" si="1"/>
        <v>1.1000000000000003E-2</v>
      </c>
      <c r="X21" s="45">
        <f t="shared" si="1"/>
        <v>3.07</v>
      </c>
    </row>
    <row r="22" spans="1:24" s="16" customFormat="1" ht="33.75" customHeight="1" thickBot="1" x14ac:dyDescent="0.3">
      <c r="A22" s="391"/>
      <c r="B22" s="839"/>
      <c r="C22" s="838"/>
      <c r="D22" s="585"/>
      <c r="E22" s="734" t="s">
        <v>21</v>
      </c>
      <c r="F22" s="796"/>
      <c r="G22" s="716"/>
      <c r="H22" s="720"/>
      <c r="I22" s="718"/>
      <c r="J22" s="721"/>
      <c r="K22" s="330">
        <f>K21/27.2</f>
        <v>35.956985294117651</v>
      </c>
      <c r="L22" s="717"/>
      <c r="M22" s="720"/>
      <c r="N22" s="718"/>
      <c r="O22" s="718"/>
      <c r="P22" s="719"/>
      <c r="Q22" s="717"/>
      <c r="R22" s="718"/>
      <c r="S22" s="718"/>
      <c r="T22" s="718"/>
      <c r="U22" s="718"/>
      <c r="V22" s="718"/>
      <c r="W22" s="718"/>
      <c r="X22" s="719"/>
    </row>
    <row r="23" spans="1:24" x14ac:dyDescent="0.25">
      <c r="A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ht="18.75" x14ac:dyDescent="0.25">
      <c r="A24" s="414"/>
      <c r="B24" s="414"/>
      <c r="C24" s="294"/>
      <c r="D24" s="227"/>
      <c r="E24" s="25"/>
      <c r="F24" s="26"/>
      <c r="G24" s="11"/>
      <c r="H24" s="9"/>
      <c r="I24" s="11"/>
      <c r="J24" s="11"/>
    </row>
    <row r="26" spans="1:24" x14ac:dyDescent="0.25">
      <c r="B26" s="604" t="s">
        <v>66</v>
      </c>
      <c r="C26" s="117"/>
      <c r="D26" s="605"/>
      <c r="E26" s="53"/>
    </row>
    <row r="27" spans="1:24" x14ac:dyDescent="0.25">
      <c r="B27" s="607" t="s">
        <v>67</v>
      </c>
      <c r="C27" s="118"/>
      <c r="D27" s="608"/>
      <c r="E27" s="62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'10 день'!Область_печати</vt:lpstr>
      <vt:lpstr>'21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2023-02-03T03:01:41Z</dcterms:modified>
</cp:coreProperties>
</file>