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525" yWindow="-135" windowWidth="24240" windowHeight="10125" tabRatio="861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7 день 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21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</sheets>
  <definedNames>
    <definedName name="_xlnm.Print_Area" localSheetId="9">'10 день'!$A$1:$U$23</definedName>
    <definedName name="_xlnm.Print_Area" localSheetId="20">'21 день'!$A$2:$S$23</definedName>
    <definedName name="_xlnm.Print_Area" localSheetId="7">'8 день'!$A$1:$T$28</definedName>
    <definedName name="_xlnm.Print_Area" localSheetId="8">'9 день'!$A$1:$V$25</definedName>
  </definedNames>
  <calcPr calcId="144525"/>
</workbook>
</file>

<file path=xl/calcChain.xml><?xml version="1.0" encoding="utf-8"?>
<calcChain xmlns="http://schemas.openxmlformats.org/spreadsheetml/2006/main">
  <c r="K13" i="27" l="1"/>
  <c r="K13" i="11" l="1"/>
  <c r="H12" i="15" l="1"/>
  <c r="I12" i="15"/>
  <c r="J12" i="15"/>
  <c r="K12" i="15"/>
  <c r="K14" i="15" s="1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H11" i="15"/>
  <c r="I11" i="15"/>
  <c r="J11" i="15"/>
  <c r="K11" i="15"/>
  <c r="K13" i="15" s="1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F12" i="15"/>
  <c r="F11" i="15"/>
  <c r="H26" i="10" l="1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F25" i="10"/>
  <c r="F26" i="10"/>
  <c r="X14" i="31" l="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K16" i="31" s="1"/>
  <c r="J14" i="31"/>
  <c r="I14" i="31"/>
  <c r="H14" i="31"/>
  <c r="F14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K15" i="31" s="1"/>
  <c r="J13" i="31"/>
  <c r="I13" i="31"/>
  <c r="H13" i="31"/>
  <c r="F13" i="31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F21" i="18"/>
  <c r="H14" i="29" l="1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H13" i="29"/>
  <c r="I13" i="29"/>
  <c r="J13" i="29"/>
  <c r="K13" i="29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F14" i="29"/>
  <c r="F13" i="29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H13" i="11"/>
  <c r="I13" i="11"/>
  <c r="J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F14" i="11"/>
  <c r="F13" i="11"/>
  <c r="F19" i="13" l="1"/>
  <c r="K19" i="13"/>
  <c r="X26" i="29" l="1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F25" i="29"/>
  <c r="K28" i="29"/>
  <c r="K27" i="29"/>
  <c r="F26" i="29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J13" i="27"/>
  <c r="I13" i="27"/>
  <c r="H13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K12" i="27" s="1"/>
  <c r="J11" i="27"/>
  <c r="I11" i="27"/>
  <c r="H11" i="27"/>
  <c r="F13" i="27"/>
  <c r="F11" i="27"/>
  <c r="K22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F23" i="26"/>
  <c r="F2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F11" i="26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F11" i="24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F15" i="23"/>
  <c r="F14" i="23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F12" i="18"/>
  <c r="F13" i="10" l="1"/>
  <c r="X10" i="33" l="1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F10" i="33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K12" i="30" s="1"/>
  <c r="J11" i="30"/>
  <c r="I11" i="30"/>
  <c r="H11" i="30"/>
  <c r="F11" i="30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K12" i="28" s="1"/>
  <c r="J11" i="28"/>
  <c r="I11" i="28"/>
  <c r="H11" i="28"/>
  <c r="F11" i="28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F10" i="21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F10" i="19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K13" i="16" s="1"/>
  <c r="J12" i="16"/>
  <c r="I12" i="16"/>
  <c r="H12" i="16"/>
  <c r="F12" i="16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F10" i="13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K25" i="11" s="1"/>
  <c r="J24" i="11"/>
  <c r="I24" i="11"/>
  <c r="H24" i="11"/>
  <c r="F24" i="11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F11" i="6"/>
  <c r="H20" i="24" l="1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K21" i="24"/>
  <c r="X19" i="13" l="1"/>
  <c r="W19" i="13"/>
  <c r="V19" i="13"/>
  <c r="U19" i="13"/>
  <c r="T19" i="13"/>
  <c r="S19" i="13"/>
  <c r="R19" i="13"/>
  <c r="Q19" i="13"/>
  <c r="P19" i="13"/>
  <c r="O19" i="13"/>
  <c r="N19" i="13"/>
  <c r="M19" i="13"/>
  <c r="L19" i="13"/>
  <c r="J19" i="13"/>
  <c r="I19" i="13"/>
  <c r="H19" i="13"/>
  <c r="F19" i="19" l="1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H23" i="17"/>
  <c r="H22" i="17"/>
  <c r="F23" i="17"/>
  <c r="F22" i="17"/>
  <c r="K12" i="26" l="1"/>
  <c r="H12" i="22"/>
  <c r="I12" i="22"/>
  <c r="J12" i="22"/>
  <c r="K12" i="22"/>
  <c r="K13" i="22" s="1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F12" i="22"/>
  <c r="K28" i="10" l="1"/>
  <c r="K27" i="10"/>
  <c r="H14" i="25" l="1"/>
  <c r="I14" i="25"/>
  <c r="J14" i="25"/>
  <c r="K14" i="25"/>
  <c r="K16" i="25" s="1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H13" i="25"/>
  <c r="I13" i="25"/>
  <c r="J13" i="25"/>
  <c r="K13" i="25"/>
  <c r="K15" i="25" s="1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F14" i="25"/>
  <c r="F13" i="25"/>
  <c r="K21" i="14" l="1"/>
  <c r="K20" i="13" l="1"/>
  <c r="H19" i="21" l="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F19" i="21"/>
  <c r="K11" i="33" l="1"/>
  <c r="F12" i="32"/>
  <c r="H12" i="32"/>
  <c r="I12" i="32"/>
  <c r="J12" i="32"/>
  <c r="K12" i="32"/>
  <c r="K13" i="32" s="1"/>
  <c r="L12" i="32"/>
  <c r="M12" i="32"/>
  <c r="N12" i="32"/>
  <c r="O12" i="32"/>
  <c r="P12" i="32"/>
  <c r="Q12" i="32"/>
  <c r="R12" i="32"/>
  <c r="S12" i="32"/>
  <c r="T12" i="32"/>
  <c r="U12" i="32"/>
  <c r="V12" i="32"/>
  <c r="W12" i="32"/>
  <c r="X12" i="32"/>
  <c r="K11" i="21" l="1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K16" i="20" s="1"/>
  <c r="J14" i="20"/>
  <c r="I14" i="20"/>
  <c r="H14" i="20"/>
  <c r="F14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K15" i="20" s="1"/>
  <c r="J13" i="20"/>
  <c r="I13" i="20"/>
  <c r="H13" i="20"/>
  <c r="F13" i="20"/>
  <c r="K11" i="19"/>
  <c r="K13" i="18"/>
  <c r="F12" i="14"/>
  <c r="H12" i="14"/>
  <c r="I12" i="14"/>
  <c r="J12" i="14"/>
  <c r="K12" i="14"/>
  <c r="K13" i="14" s="1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K11" i="13"/>
  <c r="K16" i="11"/>
  <c r="H14" i="10" l="1"/>
  <c r="I14" i="10"/>
  <c r="J14" i="10"/>
  <c r="K14" i="10"/>
  <c r="K16" i="10" s="1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H13" i="10"/>
  <c r="I13" i="10"/>
  <c r="J13" i="10"/>
  <c r="K13" i="10"/>
  <c r="K15" i="10" s="1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F14" i="10"/>
  <c r="I19" i="19" l="1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H19" i="19"/>
  <c r="K16" i="29" l="1"/>
  <c r="K15" i="29"/>
  <c r="F19" i="33" l="1"/>
  <c r="F21" i="32"/>
  <c r="F24" i="31"/>
  <c r="F20" i="30"/>
  <c r="F20" i="28"/>
  <c r="F22" i="27"/>
  <c r="F24" i="25"/>
  <c r="F20" i="24"/>
  <c r="F25" i="23"/>
  <c r="F21" i="22"/>
  <c r="F23" i="20"/>
  <c r="F21" i="16"/>
  <c r="F22" i="15"/>
  <c r="F21" i="14"/>
  <c r="F19" i="6"/>
  <c r="F12" i="17" l="1"/>
  <c r="X19" i="33" l="1"/>
  <c r="W19" i="33"/>
  <c r="V19" i="33"/>
  <c r="U19" i="33"/>
  <c r="T19" i="33"/>
  <c r="S19" i="33"/>
  <c r="R19" i="33"/>
  <c r="Q19" i="33"/>
  <c r="P19" i="33"/>
  <c r="O19" i="33"/>
  <c r="N19" i="33"/>
  <c r="M19" i="33"/>
  <c r="L19" i="33"/>
  <c r="S21" i="32"/>
  <c r="T21" i="32"/>
  <c r="U21" i="32"/>
  <c r="V21" i="32"/>
  <c r="W21" i="32"/>
  <c r="X21" i="32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X20" i="30"/>
  <c r="T20" i="30"/>
  <c r="U20" i="30"/>
  <c r="V20" i="30"/>
  <c r="W20" i="30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T24" i="25"/>
  <c r="U24" i="25"/>
  <c r="V24" i="25"/>
  <c r="W24" i="25"/>
  <c r="X24" i="25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X21" i="14" l="1"/>
  <c r="W21" i="14"/>
  <c r="V21" i="14"/>
  <c r="U21" i="14"/>
  <c r="T21" i="14"/>
  <c r="S21" i="14"/>
  <c r="R21" i="14"/>
  <c r="Q21" i="14"/>
  <c r="P21" i="14"/>
  <c r="O21" i="14"/>
  <c r="N21" i="14"/>
  <c r="M21" i="14"/>
  <c r="L21" i="14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23" i="20" l="1"/>
  <c r="K25" i="17" l="1"/>
  <c r="K24" i="17"/>
  <c r="H12" i="17" l="1"/>
  <c r="I12" i="17"/>
  <c r="J12" i="17"/>
  <c r="K12" i="17"/>
  <c r="K24" i="20" l="1"/>
  <c r="K19" i="6" l="1"/>
  <c r="K24" i="31" l="1"/>
  <c r="K20" i="30"/>
  <c r="K22" i="27"/>
  <c r="K24" i="25"/>
  <c r="K25" i="23"/>
  <c r="K21" i="22"/>
  <c r="H23" i="20"/>
  <c r="K21" i="16" l="1"/>
  <c r="I21" i="16"/>
  <c r="H21" i="16"/>
  <c r="K22" i="15"/>
  <c r="H22" i="15"/>
  <c r="H19" i="6" l="1"/>
  <c r="K17" i="23" l="1"/>
  <c r="K23" i="15" l="1"/>
  <c r="K25" i="25" l="1"/>
  <c r="I24" i="25"/>
  <c r="J24" i="25"/>
  <c r="L24" i="25"/>
  <c r="M24" i="25"/>
  <c r="N24" i="25"/>
  <c r="O24" i="25"/>
  <c r="P24" i="25"/>
  <c r="Q24" i="25"/>
  <c r="R24" i="25"/>
  <c r="S24" i="25"/>
  <c r="H24" i="25"/>
  <c r="K12" i="6" l="1"/>
  <c r="H19" i="33" l="1"/>
  <c r="I19" i="33"/>
  <c r="J19" i="33"/>
  <c r="K19" i="33"/>
  <c r="K20" i="33" s="1"/>
  <c r="I21" i="32" l="1"/>
  <c r="J21" i="32"/>
  <c r="K21" i="32"/>
  <c r="K22" i="32" s="1"/>
  <c r="L21" i="32"/>
  <c r="M21" i="32"/>
  <c r="N21" i="32"/>
  <c r="O21" i="32"/>
  <c r="P21" i="32"/>
  <c r="Q21" i="32"/>
  <c r="R21" i="32"/>
  <c r="H21" i="32"/>
  <c r="H24" i="31"/>
  <c r="I24" i="31"/>
  <c r="J24" i="31"/>
  <c r="K25" i="31"/>
  <c r="H20" i="30" l="1"/>
  <c r="I20" i="30"/>
  <c r="J20" i="30"/>
  <c r="K21" i="30"/>
  <c r="L20" i="30"/>
  <c r="M20" i="30"/>
  <c r="N20" i="30"/>
  <c r="O20" i="30"/>
  <c r="P20" i="30"/>
  <c r="Q20" i="30"/>
  <c r="R20" i="30"/>
  <c r="S20" i="30"/>
  <c r="K20" i="28"/>
  <c r="K21" i="28" s="1"/>
  <c r="J20" i="28"/>
  <c r="I20" i="28"/>
  <c r="H20" i="28"/>
  <c r="H22" i="27"/>
  <c r="I22" i="27"/>
  <c r="J22" i="27"/>
  <c r="K23" i="27"/>
  <c r="K14" i="27"/>
  <c r="K24" i="26" l="1"/>
  <c r="K12" i="24" l="1"/>
  <c r="H25" i="23"/>
  <c r="I25" i="23"/>
  <c r="J25" i="23"/>
  <c r="K26" i="23"/>
  <c r="K16" i="23"/>
  <c r="H21" i="22"/>
  <c r="I21" i="22"/>
  <c r="J21" i="22"/>
  <c r="K22" i="22"/>
  <c r="K20" i="21"/>
  <c r="I23" i="20"/>
  <c r="J23" i="20"/>
  <c r="K20" i="19"/>
  <c r="K22" i="18" l="1"/>
  <c r="K13" i="17" l="1"/>
  <c r="J21" i="16"/>
  <c r="K22" i="16"/>
  <c r="J22" i="15"/>
  <c r="I22" i="15"/>
  <c r="K22" i="14" l="1"/>
  <c r="J21" i="14"/>
  <c r="I21" i="14"/>
  <c r="H21" i="14"/>
  <c r="I19" i="6" l="1"/>
  <c r="J19" i="6"/>
  <c r="K20" i="6"/>
</calcChain>
</file>

<file path=xl/sharedStrings.xml><?xml version="1.0" encoding="utf-8"?>
<sst xmlns="http://schemas.openxmlformats.org/spreadsheetml/2006/main" count="1620" uniqueCount="202">
  <si>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</si>
  <si>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</si>
  <si>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</si>
  <si>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</si>
  <si>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</si>
  <si>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</si>
  <si>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</si>
  <si>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</si>
  <si>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</si>
  <si>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</si>
  <si>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</si>
  <si>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</si>
  <si>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</si>
  <si>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</si>
  <si>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</si>
  <si>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</si>
  <si>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</si>
  <si>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</si>
  <si>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</si>
  <si>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</si>
  <si>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</si>
  <si>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</si>
  <si>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</si>
  <si>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</si>
  <si>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</si>
  <si>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</si>
  <si>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</si>
  <si>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</si>
  <si>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</si>
  <si>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</si>
  <si>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</si>
  <si>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</si>
  <si>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</si>
  <si>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</si>
  <si>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</si>
  <si>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</si>
  <si>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</si>
  <si>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</si>
  <si>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</si>
  <si>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</si>
  <si>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</si>
  <si>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</si>
  <si>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</si>
  <si>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</si>
  <si>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</si>
  <si>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</si>
  <si>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</si>
  <si>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</si>
  <si>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</si>
  <si>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</si>
  <si>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</si>
  <si>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</si>
  <si>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</si>
  <si>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</si>
  <si>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</si>
  <si>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</si>
  <si>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</si>
  <si>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</si>
  <si>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</si>
  <si>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</si>
  <si>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</si>
  <si>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</si>
  <si>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</si>
  <si>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</si>
  <si>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</si>
  <si>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</si>
  <si>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</si>
  <si>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</si>
  <si>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</si>
  <si>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</si>
  <si>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</si>
  <si>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</si>
  <si>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</si>
  <si>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</si>
  <si>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</si>
  <si>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</si>
  <si>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</si>
  <si>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</si>
  <si>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</si>
  <si>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</si>
  <si>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</si>
  <si>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>Закуска</t>
  </si>
  <si>
    <t>Салат из свеклы с сыром и чесноком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</si>
  <si>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</si>
  <si>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</si>
  <si>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</si>
  <si>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</si>
  <si>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</si>
  <si>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</si>
  <si>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</si>
  <si>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</si>
  <si>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</si>
  <si>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</si>
  <si>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>Суп куриный с вермишелью</t>
  </si>
  <si>
    <t xml:space="preserve">Картофельное пюре с маслом </t>
  </si>
  <si>
    <t>Сок фруктовый (ананасовый)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</si>
  <si>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</si>
  <si>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</si>
  <si>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</si>
  <si>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</si>
  <si>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</si>
  <si>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</si>
  <si>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</si>
  <si>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</si>
  <si>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</si>
  <si>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</si>
  <si>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</si>
  <si>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</si>
  <si>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</si>
  <si>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</si>
  <si>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</si>
  <si>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</si>
  <si>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</si>
  <si>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</si>
  <si>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</si>
  <si>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</si>
  <si>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</si>
  <si>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</si>
  <si>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</si>
  <si>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</si>
  <si>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</si>
  <si>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</si>
  <si>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</si>
  <si>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</si>
  <si>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</si>
  <si>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</si>
  <si>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</si>
  <si>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</si>
  <si>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</si>
  <si>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</si>
  <si>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</si>
  <si>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</si>
  <si>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</si>
  <si>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</si>
  <si>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</si>
  <si>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</si>
  <si>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</si>
  <si>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>Салат из свежих овощей</t>
  </si>
  <si>
    <t>Салат из свежих огурцов</t>
  </si>
  <si>
    <t>Огурцы порционные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</si>
  <si>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</si>
  <si>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</si>
  <si>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</si>
  <si>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</si>
  <si>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</si>
  <si>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</si>
  <si>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</si>
  <si>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Икра овощная</t>
  </si>
  <si>
    <t xml:space="preserve">Кукуруза консервированная </t>
  </si>
  <si>
    <t>Бефстроганов  (говядина)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</si>
  <si>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</si>
  <si>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</si>
  <si>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</si>
  <si>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</si>
  <si>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</si>
  <si>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</si>
  <si>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</si>
  <si>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Блинчики с маслом (2 шт)</t>
  </si>
  <si>
    <t>Омлет  с сыром</t>
  </si>
  <si>
    <t>Сложный гарнир №8 (картофельное пюре, капуста брокколи тушеная) NEW</t>
  </si>
  <si>
    <t xml:space="preserve">Картофель отварной с маслом и зеленью </t>
  </si>
  <si>
    <t>Биточек из птицы</t>
  </si>
  <si>
    <t>Бефстроганов (говядина)</t>
  </si>
  <si>
    <t>Рыба  тушенная с овощами (минтай)</t>
  </si>
  <si>
    <t xml:space="preserve">Салат оливье школьный (картофель, морковь, соленый огурец, зеленый горошек, масло) </t>
  </si>
  <si>
    <t>Суп овощной с мясом</t>
  </si>
  <si>
    <t>249/2</t>
  </si>
  <si>
    <t>Пельмени отварные с маслом</t>
  </si>
  <si>
    <t>Запеканка из творога  со сгущенным молоком</t>
  </si>
  <si>
    <t>Макароны отварные с сыром и маслом</t>
  </si>
  <si>
    <t>Филе птицы тушеное с овощами (филе птицы, лук, морковь, томатная паста, сметана)</t>
  </si>
  <si>
    <t>Мясо тушеное (говядина)</t>
  </si>
  <si>
    <t>Компот из  сухофруктов</t>
  </si>
  <si>
    <t xml:space="preserve">1 блюдо </t>
  </si>
  <si>
    <t>Гуляш  (говядина)</t>
  </si>
  <si>
    <t>Огурцы порционнаые</t>
  </si>
  <si>
    <t>Филе птицы тушенное в сливочно-сырном соусе</t>
  </si>
  <si>
    <t>Масло сливочное порциями</t>
  </si>
  <si>
    <t>Молочный десерт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</si>
  <si>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</si>
  <si>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</si>
  <si>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</si>
  <si>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Каша  овсяная молочная с маслом</t>
  </si>
  <si>
    <t>105.04</t>
  </si>
  <si>
    <t>33 СД</t>
  </si>
  <si>
    <t>Печень говяжья тушеная в сметанном соусе</t>
  </si>
  <si>
    <t>Люля – кебаб с томатным соусом с зеленью</t>
  </si>
  <si>
    <t>Куриные наггетсы с томатным соусом и зеленью</t>
  </si>
  <si>
    <t>Салат из фасоли с морковью NEW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</si>
  <si>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</si>
  <si>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</si>
  <si>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</si>
  <si>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</si>
  <si>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</si>
  <si>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Картофель отварной с маслом и зеленью</t>
  </si>
  <si>
    <t>Кофейный напиток с молоком</t>
  </si>
  <si>
    <t>Суп - пюре картофельный с  фрикадельками и гренками</t>
  </si>
  <si>
    <t>Мясные колобки NEW</t>
  </si>
  <si>
    <t>Биточек из рыбы</t>
  </si>
  <si>
    <t>Филе птицы тушеное с овощами</t>
  </si>
  <si>
    <t>Биточек из рыбы NEW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</si>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</sst>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11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6" xfId="0" applyFont="1" applyBorder="1"/>
    <xf numFmtId="0" fontId="6" fillId="0" borderId="47" xfId="0" applyFont="1" applyBorder="1"/>
    <xf numFmtId="0" fontId="10" fillId="0" borderId="48" xfId="0" applyFont="1" applyBorder="1"/>
    <xf numFmtId="0" fontId="10" fillId="2" borderId="48" xfId="0" applyFont="1" applyFill="1" applyBorder="1"/>
    <xf numFmtId="0" fontId="10" fillId="0" borderId="46" xfId="0" applyFont="1" applyBorder="1"/>
    <xf numFmtId="0" fontId="9" fillId="0" borderId="48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9" fillId="2" borderId="48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0" borderId="33" xfId="0" applyFont="1" applyBorder="1"/>
    <xf numFmtId="0" fontId="9" fillId="2" borderId="33" xfId="0" applyFont="1" applyFill="1" applyBorder="1"/>
    <xf numFmtId="0" fontId="9" fillId="0" borderId="33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7" xfId="0" applyFont="1" applyFill="1" applyBorder="1"/>
    <xf numFmtId="0" fontId="10" fillId="2" borderId="1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2" borderId="3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4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7" xfId="0" applyFont="1" applyFill="1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6" fillId="0" borderId="31" xfId="0" applyFont="1" applyBorder="1"/>
    <xf numFmtId="0" fontId="6" fillId="0" borderId="34" xfId="0" applyFont="1" applyBorder="1"/>
    <xf numFmtId="0" fontId="10" fillId="2" borderId="33" xfId="0" applyFont="1" applyFill="1" applyBorder="1"/>
    <xf numFmtId="0" fontId="10" fillId="2" borderId="34" xfId="0" applyFont="1" applyFill="1" applyBorder="1"/>
    <xf numFmtId="0" fontId="10" fillId="0" borderId="31" xfId="0" applyFont="1" applyBorder="1"/>
    <xf numFmtId="0" fontId="9" fillId="2" borderId="34" xfId="0" applyFont="1" applyFill="1" applyBorder="1"/>
    <xf numFmtId="0" fontId="10" fillId="0" borderId="43" xfId="0" applyFont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10" fillId="0" borderId="37" xfId="0" applyFont="1" applyBorder="1" applyAlignment="1"/>
    <xf numFmtId="0" fontId="10" fillId="2" borderId="37" xfId="0" applyFont="1" applyFill="1" applyBorder="1" applyAlignment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left" wrapText="1"/>
    </xf>
    <xf numFmtId="0" fontId="10" fillId="3" borderId="37" xfId="0" applyFont="1" applyFill="1" applyBorder="1" applyAlignment="1">
      <alignment horizontal="left"/>
    </xf>
    <xf numFmtId="0" fontId="13" fillId="3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0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 wrapText="1"/>
    </xf>
    <xf numFmtId="0" fontId="10" fillId="4" borderId="38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0" fontId="10" fillId="0" borderId="51" xfId="0" applyFont="1" applyBorder="1" applyAlignment="1">
      <alignment horizontal="center" wrapText="1"/>
    </xf>
    <xf numFmtId="0" fontId="10" fillId="2" borderId="5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2" borderId="5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7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7" xfId="0" applyFont="1" applyBorder="1" applyAlignment="1">
      <alignment wrapText="1"/>
    </xf>
    <xf numFmtId="0" fontId="10" fillId="0" borderId="55" xfId="0" applyFont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5" fillId="0" borderId="57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7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2" borderId="37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9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2" borderId="29" xfId="1" applyFont="1" applyFill="1" applyBorder="1" applyAlignment="1">
      <alignment horizontal="center"/>
    </xf>
    <xf numFmtId="0" fontId="8" fillId="0" borderId="46" xfId="0" applyFont="1" applyBorder="1" applyAlignment="1"/>
    <xf numFmtId="0" fontId="10" fillId="2" borderId="38" xfId="0" applyFont="1" applyFill="1" applyBorder="1" applyAlignment="1"/>
    <xf numFmtId="0" fontId="7" fillId="0" borderId="48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0" borderId="34" xfId="0" applyFont="1" applyBorder="1"/>
    <xf numFmtId="0" fontId="9" fillId="0" borderId="5" xfId="0" applyFont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10" fillId="0" borderId="42" xfId="0" applyFont="1" applyBorder="1" applyAlignment="1"/>
    <xf numFmtId="164" fontId="5" fillId="2" borderId="37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1" xfId="0" applyFont="1" applyBorder="1"/>
    <xf numFmtId="0" fontId="10" fillId="0" borderId="5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6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0" borderId="51" xfId="1" applyFont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6" fillId="0" borderId="17" xfId="0" applyFont="1" applyBorder="1"/>
    <xf numFmtId="0" fontId="10" fillId="0" borderId="2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0" fillId="4" borderId="37" xfId="0" applyFont="1" applyFill="1" applyBorder="1" applyAlignment="1">
      <alignment wrapText="1"/>
    </xf>
    <xf numFmtId="0" fontId="7" fillId="3" borderId="37" xfId="0" applyFont="1" applyFill="1" applyBorder="1" applyAlignment="1"/>
    <xf numFmtId="0" fontId="7" fillId="4" borderId="37" xfId="0" applyFont="1" applyFill="1" applyBorder="1" applyAlignment="1"/>
    <xf numFmtId="0" fontId="7" fillId="2" borderId="37" xfId="0" applyFont="1" applyFill="1" applyBorder="1" applyAlignment="1"/>
    <xf numFmtId="0" fontId="5" fillId="3" borderId="29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0" fillId="0" borderId="25" xfId="0" applyFont="1" applyBorder="1" applyAlignment="1">
      <alignment horizontal="right"/>
    </xf>
    <xf numFmtId="0" fontId="7" fillId="0" borderId="40" xfId="0" applyFont="1" applyBorder="1"/>
    <xf numFmtId="164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0" xfId="0" applyNumberFormat="1" applyFont="1" applyBorder="1" applyAlignment="1">
      <alignment horizontal="center"/>
    </xf>
    <xf numFmtId="0" fontId="5" fillId="2" borderId="37" xfId="0" applyFont="1" applyFill="1" applyBorder="1" applyAlignment="1">
      <alignment wrapText="1"/>
    </xf>
    <xf numFmtId="0" fontId="10" fillId="0" borderId="37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4" xfId="0" applyFont="1" applyBorder="1"/>
    <xf numFmtId="0" fontId="5" fillId="0" borderId="37" xfId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4" borderId="5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7" fillId="4" borderId="50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6" xfId="0" applyFont="1" applyBorder="1" applyAlignment="1">
      <alignment wrapText="1"/>
    </xf>
    <xf numFmtId="0" fontId="7" fillId="2" borderId="38" xfId="0" applyFont="1" applyFill="1" applyBorder="1" applyAlignment="1"/>
    <xf numFmtId="0" fontId="10" fillId="0" borderId="5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9" fillId="0" borderId="31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0" borderId="47" xfId="0" applyFont="1" applyBorder="1"/>
    <xf numFmtId="0" fontId="10" fillId="0" borderId="25" xfId="0" applyFont="1" applyBorder="1" applyAlignment="1">
      <alignment horizontal="center" wrapText="1"/>
    </xf>
    <xf numFmtId="0" fontId="10" fillId="0" borderId="36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9" fillId="3" borderId="39" xfId="0" applyFont="1" applyFill="1" applyBorder="1" applyAlignment="1">
      <alignment horizontal="center"/>
    </xf>
    <xf numFmtId="0" fontId="10" fillId="3" borderId="37" xfId="0" applyFont="1" applyFill="1" applyBorder="1" applyAlignment="1">
      <alignment wrapText="1"/>
    </xf>
    <xf numFmtId="0" fontId="10" fillId="2" borderId="37" xfId="0" applyFont="1" applyFill="1" applyBorder="1" applyAlignment="1">
      <alignment wrapText="1"/>
    </xf>
    <xf numFmtId="0" fontId="9" fillId="2" borderId="37" xfId="0" applyFont="1" applyFill="1" applyBorder="1" applyAlignment="1">
      <alignment horizontal="center"/>
    </xf>
    <xf numFmtId="0" fontId="1" fillId="0" borderId="0" xfId="0" applyFont="1" applyBorder="1"/>
    <xf numFmtId="0" fontId="6" fillId="2" borderId="38" xfId="0" applyFont="1" applyFill="1" applyBorder="1" applyAlignment="1">
      <alignment horizontal="center"/>
    </xf>
    <xf numFmtId="2" fontId="6" fillId="2" borderId="38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37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7" fillId="2" borderId="0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10" fillId="0" borderId="51" xfId="0" applyFont="1" applyFill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6" fillId="2" borderId="4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/>
    </xf>
    <xf numFmtId="0" fontId="10" fillId="2" borderId="39" xfId="0" applyFont="1" applyFill="1" applyBorder="1" applyAlignment="1"/>
    <xf numFmtId="0" fontId="10" fillId="0" borderId="36" xfId="0" applyFont="1" applyBorder="1" applyAlignment="1"/>
    <xf numFmtId="0" fontId="10" fillId="2" borderId="50" xfId="0" applyFont="1" applyFill="1" applyBorder="1" applyAlignment="1"/>
    <xf numFmtId="164" fontId="6" fillId="2" borderId="37" xfId="0" applyNumberFormat="1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50" xfId="0" applyNumberFormat="1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39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/>
    </xf>
    <xf numFmtId="0" fontId="10" fillId="2" borderId="51" xfId="0" applyFont="1" applyFill="1" applyBorder="1" applyAlignment="1"/>
    <xf numFmtId="0" fontId="7" fillId="2" borderId="51" xfId="0" applyFont="1" applyFill="1" applyBorder="1" applyAlignment="1"/>
    <xf numFmtId="0" fontId="7" fillId="2" borderId="52" xfId="0" applyFont="1" applyFill="1" applyBorder="1" applyAlignment="1"/>
    <xf numFmtId="0" fontId="5" fillId="4" borderId="29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2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1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2" borderId="39" xfId="0" applyFont="1" applyFill="1" applyBorder="1" applyAlignment="1">
      <alignment horizontal="left"/>
    </xf>
    <xf numFmtId="0" fontId="5" fillId="3" borderId="29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7" fillId="4" borderId="37" xfId="0" applyFont="1" applyFill="1" applyBorder="1" applyAlignment="1">
      <alignment horizontal="left"/>
    </xf>
    <xf numFmtId="0" fontId="10" fillId="3" borderId="49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left"/>
    </xf>
    <xf numFmtId="0" fontId="6" fillId="3" borderId="39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164" fontId="5" fillId="2" borderId="51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7" xfId="0" applyFont="1" applyFill="1" applyBorder="1" applyAlignment="1"/>
    <xf numFmtId="0" fontId="5" fillId="2" borderId="27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right"/>
    </xf>
    <xf numFmtId="164" fontId="5" fillId="2" borderId="2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43" xfId="0" applyFont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9" fillId="2" borderId="38" xfId="0" applyFont="1" applyFill="1" applyBorder="1" applyAlignment="1"/>
    <xf numFmtId="2" fontId="6" fillId="2" borderId="50" xfId="0" applyNumberFormat="1" applyFont="1" applyFill="1" applyBorder="1" applyAlignment="1">
      <alignment horizontal="center"/>
    </xf>
    <xf numFmtId="164" fontId="6" fillId="2" borderId="45" xfId="0" applyNumberFormat="1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7" xfId="1" applyFont="1" applyBorder="1" applyAlignment="1">
      <alignment horizontal="center"/>
    </xf>
    <xf numFmtId="0" fontId="10" fillId="2" borderId="58" xfId="0" applyFont="1" applyFill="1" applyBorder="1" applyAlignment="1">
      <alignment horizontal="right"/>
    </xf>
    <xf numFmtId="0" fontId="17" fillId="2" borderId="42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9" fillId="2" borderId="50" xfId="0" applyFont="1" applyFill="1" applyBorder="1" applyAlignment="1"/>
    <xf numFmtId="0" fontId="7" fillId="0" borderId="59" xfId="0" applyFont="1" applyBorder="1" applyAlignment="1">
      <alignment horizontal="center" wrapText="1"/>
    </xf>
    <xf numFmtId="0" fontId="7" fillId="0" borderId="61" xfId="0" applyFont="1" applyBorder="1" applyAlignment="1">
      <alignment horizontal="center"/>
    </xf>
    <xf numFmtId="0" fontId="2" fillId="0" borderId="0" xfId="1"/>
    <xf numFmtId="0" fontId="5" fillId="4" borderId="4" xfId="0" applyFont="1" applyFill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left"/>
    </xf>
    <xf numFmtId="0" fontId="6" fillId="3" borderId="44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left"/>
    </xf>
    <xf numFmtId="0" fontId="10" fillId="4" borderId="52" xfId="0" applyFont="1" applyFill="1" applyBorder="1" applyAlignment="1">
      <alignment horizontal="left"/>
    </xf>
    <xf numFmtId="0" fontId="10" fillId="4" borderId="45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0" borderId="51" xfId="0" applyFont="1" applyBorder="1" applyAlignment="1">
      <alignment horizontal="right"/>
    </xf>
    <xf numFmtId="0" fontId="10" fillId="3" borderId="54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2" borderId="51" xfId="0" applyFont="1" applyFill="1" applyBorder="1" applyAlignment="1">
      <alignment horizontal="right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6" fillId="0" borderId="33" xfId="0" applyFont="1" applyBorder="1"/>
    <xf numFmtId="0" fontId="10" fillId="0" borderId="55" xfId="0" applyFont="1" applyBorder="1" applyAlignment="1">
      <alignment wrapText="1"/>
    </xf>
    <xf numFmtId="0" fontId="10" fillId="0" borderId="42" xfId="0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5" fillId="0" borderId="51" xfId="0" applyFont="1" applyBorder="1" applyAlignment="1">
      <alignment horizontal="center"/>
    </xf>
    <xf numFmtId="164" fontId="5" fillId="0" borderId="51" xfId="0" applyNumberFormat="1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left"/>
    </xf>
    <xf numFmtId="0" fontId="10" fillId="4" borderId="45" xfId="0" applyFont="1" applyFill="1" applyBorder="1" applyAlignment="1">
      <alignment horizontal="left"/>
    </xf>
    <xf numFmtId="0" fontId="5" fillId="3" borderId="4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 wrapText="1"/>
    </xf>
    <xf numFmtId="164" fontId="7" fillId="3" borderId="51" xfId="0" applyNumberFormat="1" applyFont="1" applyFill="1" applyBorder="1" applyAlignment="1">
      <alignment horizontal="center"/>
    </xf>
    <xf numFmtId="164" fontId="7" fillId="4" borderId="52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0" borderId="60" xfId="0" applyFont="1" applyBorder="1" applyAlignment="1">
      <alignment horizontal="center" wrapText="1"/>
    </xf>
    <xf numFmtId="0" fontId="7" fillId="0" borderId="69" xfId="0" applyFont="1" applyBorder="1" applyAlignment="1">
      <alignment horizontal="center"/>
    </xf>
    <xf numFmtId="0" fontId="10" fillId="0" borderId="51" xfId="0" applyFont="1" applyBorder="1" applyAlignment="1"/>
    <xf numFmtId="0" fontId="10" fillId="2" borderId="52" xfId="0" applyFont="1" applyFill="1" applyBorder="1" applyAlignment="1"/>
    <xf numFmtId="0" fontId="10" fillId="0" borderId="68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left" wrapText="1"/>
    </xf>
    <xf numFmtId="0" fontId="10" fillId="4" borderId="49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2" fontId="7" fillId="5" borderId="50" xfId="0" applyNumberFormat="1" applyFont="1" applyFill="1" applyBorder="1" applyAlignment="1">
      <alignment horizontal="center"/>
    </xf>
    <xf numFmtId="0" fontId="10" fillId="2" borderId="31" xfId="0" applyFont="1" applyFill="1" applyBorder="1"/>
    <xf numFmtId="0" fontId="5" fillId="2" borderId="43" xfId="1" applyFont="1" applyFill="1" applyBorder="1" applyAlignment="1">
      <alignment horizontal="center"/>
    </xf>
    <xf numFmtId="0" fontId="6" fillId="2" borderId="33" xfId="0" applyFont="1" applyFill="1" applyBorder="1"/>
    <xf numFmtId="0" fontId="5" fillId="0" borderId="25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164" fontId="7" fillId="4" borderId="38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3" borderId="68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6" fillId="3" borderId="43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164" fontId="5" fillId="3" borderId="42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2" fontId="7" fillId="2" borderId="50" xfId="0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7" fillId="2" borderId="52" xfId="0" applyNumberFormat="1" applyFont="1" applyFill="1" applyBorder="1" applyAlignment="1">
      <alignment horizontal="center"/>
    </xf>
    <xf numFmtId="164" fontId="5" fillId="0" borderId="53" xfId="0" applyNumberFormat="1" applyFont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0" fillId="4" borderId="51" xfId="0" applyFont="1" applyFill="1" applyBorder="1" applyAlignment="1">
      <alignment horizontal="center" wrapText="1"/>
    </xf>
    <xf numFmtId="0" fontId="17" fillId="3" borderId="1" xfId="1" applyFont="1" applyFill="1" applyBorder="1" applyAlignment="1">
      <alignment horizontal="center"/>
    </xf>
    <xf numFmtId="0" fontId="10" fillId="2" borderId="55" xfId="0" applyFont="1" applyFill="1" applyBorder="1" applyAlignment="1">
      <alignment wrapText="1"/>
    </xf>
    <xf numFmtId="0" fontId="5" fillId="2" borderId="51" xfId="0" applyFont="1" applyFill="1" applyBorder="1" applyAlignment="1">
      <alignment horizontal="center" wrapText="1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3" borderId="51" xfId="0" applyFont="1" applyFill="1" applyBorder="1" applyAlignment="1">
      <alignment horizontal="left"/>
    </xf>
    <xf numFmtId="0" fontId="10" fillId="4" borderId="54" xfId="0" applyFont="1" applyFill="1" applyBorder="1" applyAlignment="1">
      <alignment horizontal="left"/>
    </xf>
    <xf numFmtId="0" fontId="10" fillId="2" borderId="68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7" fillId="0" borderId="37" xfId="0" applyFont="1" applyFill="1" applyBorder="1" applyAlignment="1"/>
    <xf numFmtId="0" fontId="10" fillId="0" borderId="2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4" fontId="6" fillId="0" borderId="5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left"/>
    </xf>
    <xf numFmtId="0" fontId="9" fillId="0" borderId="43" xfId="0" applyFont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9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10" fillId="5" borderId="45" xfId="0" applyFont="1" applyFill="1" applyBorder="1" applyAlignment="1">
      <alignment horizontal="center"/>
    </xf>
    <xf numFmtId="2" fontId="6" fillId="3" borderId="49" xfId="0" applyNumberFormat="1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6" fillId="0" borderId="48" xfId="0" applyFont="1" applyBorder="1"/>
    <xf numFmtId="0" fontId="5" fillId="3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10" fillId="2" borderId="5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10" fillId="0" borderId="47" xfId="0" applyFont="1" applyBorder="1"/>
    <xf numFmtId="0" fontId="10" fillId="4" borderId="44" xfId="0" applyFont="1" applyFill="1" applyBorder="1" applyAlignment="1">
      <alignment horizontal="center"/>
    </xf>
    <xf numFmtId="0" fontId="5" fillId="0" borderId="43" xfId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0" fillId="0" borderId="37" xfId="0" applyFont="1" applyFill="1" applyBorder="1" applyAlignment="1">
      <alignment wrapText="1"/>
    </xf>
    <xf numFmtId="0" fontId="10" fillId="0" borderId="3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10" fillId="0" borderId="36" xfId="0" applyFont="1" applyFill="1" applyBorder="1" applyAlignment="1">
      <alignment wrapText="1"/>
    </xf>
    <xf numFmtId="0" fontId="9" fillId="2" borderId="16" xfId="0" applyFont="1" applyFill="1" applyBorder="1" applyAlignment="1">
      <alignment horizontal="center"/>
    </xf>
    <xf numFmtId="0" fontId="10" fillId="2" borderId="67" xfId="0" applyFont="1" applyFill="1" applyBorder="1" applyAlignment="1">
      <alignment horizontal="center"/>
    </xf>
    <xf numFmtId="0" fontId="5" fillId="2" borderId="48" xfId="1" applyFont="1" applyFill="1" applyBorder="1" applyAlignment="1">
      <alignment horizontal="center"/>
    </xf>
    <xf numFmtId="0" fontId="10" fillId="2" borderId="47" xfId="0" applyFont="1" applyFill="1" applyBorder="1"/>
    <xf numFmtId="0" fontId="5" fillId="2" borderId="58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9" fillId="0" borderId="40" xfId="0" applyFont="1" applyBorder="1" applyAlignment="1"/>
    <xf numFmtId="0" fontId="7" fillId="0" borderId="4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0" borderId="41" xfId="0" applyFont="1" applyBorder="1" applyAlignment="1"/>
    <xf numFmtId="0" fontId="10" fillId="0" borderId="55" xfId="0" applyFont="1" applyBorder="1" applyAlignment="1"/>
    <xf numFmtId="0" fontId="10" fillId="0" borderId="25" xfId="0" applyFont="1" applyBorder="1" applyAlignment="1"/>
    <xf numFmtId="0" fontId="10" fillId="0" borderId="5" xfId="0" applyFont="1" applyFill="1" applyBorder="1" applyAlignment="1"/>
    <xf numFmtId="0" fontId="9" fillId="0" borderId="37" xfId="0" applyFont="1" applyBorder="1" applyAlignment="1"/>
    <xf numFmtId="0" fontId="9" fillId="0" borderId="5" xfId="0" applyFont="1" applyBorder="1" applyAlignment="1"/>
    <xf numFmtId="0" fontId="9" fillId="0" borderId="38" xfId="0" applyFont="1" applyBorder="1" applyAlignment="1"/>
    <xf numFmtId="0" fontId="7" fillId="2" borderId="50" xfId="0" applyFont="1" applyFill="1" applyBorder="1" applyAlignment="1"/>
    <xf numFmtId="0" fontId="9" fillId="0" borderId="50" xfId="0" applyFont="1" applyBorder="1" applyAlignment="1"/>
    <xf numFmtId="0" fontId="10" fillId="0" borderId="30" xfId="0" applyFont="1" applyBorder="1" applyAlignment="1"/>
    <xf numFmtId="0" fontId="10" fillId="0" borderId="18" xfId="0" applyFont="1" applyBorder="1" applyAlignment="1"/>
    <xf numFmtId="0" fontId="10" fillId="0" borderId="19" xfId="0" applyFont="1" applyBorder="1" applyAlignment="1"/>
    <xf numFmtId="0" fontId="9" fillId="0" borderId="30" xfId="0" applyFont="1" applyBorder="1" applyAlignment="1"/>
    <xf numFmtId="0" fontId="9" fillId="0" borderId="21" xfId="0" applyFont="1" applyBorder="1" applyAlignment="1"/>
    <xf numFmtId="0" fontId="9" fillId="0" borderId="18" xfId="0" applyFont="1" applyBorder="1" applyAlignment="1"/>
    <xf numFmtId="0" fontId="9" fillId="0" borderId="19" xfId="0" applyFont="1" applyBorder="1" applyAlignment="1"/>
    <xf numFmtId="0" fontId="6" fillId="0" borderId="46" xfId="0" applyFont="1" applyBorder="1" applyAlignment="1"/>
    <xf numFmtId="0" fontId="7" fillId="0" borderId="31" xfId="0" applyFont="1" applyBorder="1" applyAlignment="1"/>
    <xf numFmtId="0" fontId="7" fillId="0" borderId="40" xfId="0" applyFont="1" applyBorder="1" applyAlignment="1"/>
    <xf numFmtId="0" fontId="7" fillId="0" borderId="32" xfId="0" applyFont="1" applyBorder="1" applyAlignment="1"/>
    <xf numFmtId="0" fontId="7" fillId="0" borderId="46" xfId="0" applyFont="1" applyBorder="1" applyAlignment="1"/>
    <xf numFmtId="0" fontId="6" fillId="0" borderId="47" xfId="0" applyFont="1" applyBorder="1" applyAlignment="1"/>
    <xf numFmtId="0" fontId="7" fillId="0" borderId="47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10" fillId="3" borderId="51" xfId="0" applyFont="1" applyFill="1" applyBorder="1" applyAlignment="1"/>
    <xf numFmtId="0" fontId="10" fillId="4" borderId="5" xfId="0" applyFont="1" applyFill="1" applyBorder="1" applyAlignment="1">
      <alignment horizontal="center" wrapText="1"/>
    </xf>
    <xf numFmtId="0" fontId="10" fillId="0" borderId="51" xfId="0" applyFont="1" applyFill="1" applyBorder="1" applyAlignment="1"/>
    <xf numFmtId="0" fontId="10" fillId="4" borderId="54" xfId="0" applyFont="1" applyFill="1" applyBorder="1" applyAlignment="1"/>
    <xf numFmtId="0" fontId="10" fillId="3" borderId="54" xfId="0" applyFont="1" applyFill="1" applyBorder="1" applyAlignment="1"/>
    <xf numFmtId="0" fontId="7" fillId="5" borderId="38" xfId="0" applyFont="1" applyFill="1" applyBorder="1" applyAlignment="1"/>
    <xf numFmtId="0" fontId="10" fillId="5" borderId="50" xfId="0" applyFont="1" applyFill="1" applyBorder="1" applyAlignment="1"/>
    <xf numFmtId="0" fontId="10" fillId="2" borderId="25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/>
    <xf numFmtId="0" fontId="9" fillId="3" borderId="51" xfId="0" applyFont="1" applyFill="1" applyBorder="1" applyAlignment="1"/>
    <xf numFmtId="0" fontId="9" fillId="4" borderId="54" xfId="0" applyFont="1" applyFill="1" applyBorder="1" applyAlignment="1"/>
    <xf numFmtId="0" fontId="9" fillId="3" borderId="54" xfId="0" applyFont="1" applyFill="1" applyBorder="1" applyAlignment="1"/>
    <xf numFmtId="0" fontId="9" fillId="4" borderId="52" xfId="0" applyFont="1" applyFill="1" applyBorder="1" applyAlignment="1"/>
    <xf numFmtId="0" fontId="7" fillId="4" borderId="38" xfId="0" applyFont="1" applyFill="1" applyBorder="1" applyAlignment="1"/>
    <xf numFmtId="0" fontId="10" fillId="4" borderId="50" xfId="0" applyFont="1" applyFill="1" applyBorder="1" applyAlignment="1"/>
    <xf numFmtId="0" fontId="10" fillId="4" borderId="30" xfId="0" applyFont="1" applyFill="1" applyBorder="1" applyAlignment="1"/>
    <xf numFmtId="0" fontId="10" fillId="4" borderId="18" xfId="0" applyFont="1" applyFill="1" applyBorder="1" applyAlignment="1"/>
    <xf numFmtId="0" fontId="10" fillId="4" borderId="20" xfId="0" applyFont="1" applyFill="1" applyBorder="1" applyAlignment="1"/>
    <xf numFmtId="0" fontId="10" fillId="4" borderId="19" xfId="0" applyFont="1" applyFill="1" applyBorder="1" applyAlignment="1"/>
    <xf numFmtId="0" fontId="6" fillId="0" borderId="31" xfId="0" applyFont="1" applyBorder="1" applyAlignment="1"/>
    <xf numFmtId="0" fontId="8" fillId="0" borderId="40" xfId="0" applyFont="1" applyBorder="1" applyAlignment="1"/>
    <xf numFmtId="0" fontId="9" fillId="0" borderId="46" xfId="0" applyFont="1" applyBorder="1" applyAlignment="1"/>
    <xf numFmtId="0" fontId="7" fillId="0" borderId="25" xfId="0" applyFont="1" applyBorder="1" applyAlignment="1"/>
    <xf numFmtId="0" fontId="6" fillId="0" borderId="34" xfId="0" applyFont="1" applyBorder="1" applyAlignment="1"/>
    <xf numFmtId="0" fontId="6" fillId="0" borderId="41" xfId="0" applyFont="1" applyBorder="1" applyAlignment="1"/>
    <xf numFmtId="0" fontId="10" fillId="3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37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0" fillId="4" borderId="37" xfId="0" applyFont="1" applyFill="1" applyBorder="1" applyAlignment="1">
      <alignment horizontal="center" wrapText="1"/>
    </xf>
    <xf numFmtId="0" fontId="10" fillId="4" borderId="38" xfId="0" applyFont="1" applyFill="1" applyBorder="1" applyAlignment="1"/>
    <xf numFmtId="0" fontId="7" fillId="4" borderId="50" xfId="0" applyFont="1" applyFill="1" applyBorder="1" applyAlignment="1"/>
    <xf numFmtId="0" fontId="10" fillId="0" borderId="29" xfId="0" applyFont="1" applyBorder="1" applyAlignment="1"/>
    <xf numFmtId="0" fontId="10" fillId="0" borderId="1" xfId="0" applyFont="1" applyBorder="1" applyAlignment="1"/>
    <xf numFmtId="0" fontId="10" fillId="0" borderId="16" xfId="0" applyFont="1" applyBorder="1" applyAlignment="1"/>
    <xf numFmtId="0" fontId="6" fillId="0" borderId="48" xfId="0" applyFont="1" applyBorder="1" applyAlignment="1"/>
    <xf numFmtId="0" fontId="7" fillId="0" borderId="0" xfId="0" applyFont="1" applyBorder="1" applyAlignment="1"/>
    <xf numFmtId="0" fontId="10" fillId="0" borderId="50" xfId="0" applyFont="1" applyBorder="1" applyAlignment="1"/>
    <xf numFmtId="0" fontId="10" fillId="0" borderId="38" xfId="0" applyFont="1" applyBorder="1" applyAlignment="1"/>
    <xf numFmtId="0" fontId="10" fillId="0" borderId="68" xfId="0" applyFont="1" applyFill="1" applyBorder="1" applyAlignment="1"/>
    <xf numFmtId="0" fontId="10" fillId="0" borderId="42" xfId="0" applyFont="1" applyFill="1" applyBorder="1" applyAlignment="1">
      <alignment wrapText="1"/>
    </xf>
    <xf numFmtId="0" fontId="15" fillId="0" borderId="58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9" fillId="0" borderId="50" xfId="0" applyFont="1" applyFill="1" applyBorder="1" applyAlignment="1"/>
    <xf numFmtId="0" fontId="7" fillId="0" borderId="38" xfId="0" applyFont="1" applyFill="1" applyBorder="1" applyAlignment="1"/>
    <xf numFmtId="0" fontId="6" fillId="0" borderId="0" xfId="0" applyFont="1" applyBorder="1" applyAlignment="1"/>
    <xf numFmtId="0" fontId="7" fillId="0" borderId="33" xfId="0" applyFont="1" applyBorder="1" applyAlignment="1"/>
    <xf numFmtId="0" fontId="10" fillId="0" borderId="53" xfId="0" applyFont="1" applyBorder="1" applyAlignment="1"/>
    <xf numFmtId="0" fontId="9" fillId="0" borderId="20" xfId="0" applyFont="1" applyBorder="1" applyAlignment="1"/>
    <xf numFmtId="0" fontId="10" fillId="0" borderId="36" xfId="0" applyFont="1" applyFill="1" applyBorder="1" applyAlignment="1"/>
    <xf numFmtId="0" fontId="15" fillId="0" borderId="36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19" xfId="0" applyBorder="1" applyAlignment="1"/>
    <xf numFmtId="0" fontId="10" fillId="2" borderId="36" xfId="0" applyFont="1" applyFill="1" applyBorder="1" applyAlignment="1"/>
    <xf numFmtId="0" fontId="10" fillId="0" borderId="25" xfId="0" applyFont="1" applyFill="1" applyBorder="1" applyAlignment="1"/>
    <xf numFmtId="0" fontId="10" fillId="0" borderId="33" xfId="0" applyFont="1" applyFill="1" applyBorder="1"/>
    <xf numFmtId="0" fontId="10" fillId="2" borderId="43" xfId="0" applyFont="1" applyFill="1" applyBorder="1" applyAlignment="1"/>
    <xf numFmtId="0" fontId="10" fillId="0" borderId="43" xfId="0" applyFont="1" applyBorder="1" applyAlignment="1"/>
    <xf numFmtId="0" fontId="15" fillId="0" borderId="26" xfId="0" applyFont="1" applyBorder="1" applyAlignment="1">
      <alignment horizontal="center" wrapText="1"/>
    </xf>
    <xf numFmtId="0" fontId="10" fillId="0" borderId="43" xfId="0" applyFont="1" applyFill="1" applyBorder="1" applyAlignment="1"/>
    <xf numFmtId="0" fontId="10" fillId="0" borderId="51" xfId="0" applyFont="1" applyFill="1" applyBorder="1" applyAlignment="1">
      <alignment horizontal="center" wrapText="1"/>
    </xf>
    <xf numFmtId="0" fontId="9" fillId="0" borderId="43" xfId="0" applyFont="1" applyBorder="1" applyAlignment="1"/>
    <xf numFmtId="0" fontId="9" fillId="0" borderId="45" xfId="0" applyFont="1" applyBorder="1" applyAlignment="1"/>
    <xf numFmtId="0" fontId="9" fillId="0" borderId="52" xfId="0" applyFont="1" applyBorder="1" applyAlignment="1"/>
    <xf numFmtId="0" fontId="7" fillId="2" borderId="49" xfId="0" applyFont="1" applyFill="1" applyBorder="1" applyAlignment="1"/>
    <xf numFmtId="0" fontId="9" fillId="2" borderId="43" xfId="0" applyFont="1" applyFill="1" applyBorder="1" applyAlignment="1"/>
    <xf numFmtId="0" fontId="9" fillId="2" borderId="45" xfId="0" applyFont="1" applyFill="1" applyBorder="1" applyAlignment="1"/>
    <xf numFmtId="0" fontId="9" fillId="3" borderId="5" xfId="0" applyFont="1" applyFill="1" applyBorder="1" applyAlignment="1"/>
    <xf numFmtId="0" fontId="10" fillId="4" borderId="49" xfId="0" applyFont="1" applyFill="1" applyBorder="1" applyAlignment="1"/>
    <xf numFmtId="0" fontId="10" fillId="3" borderId="49" xfId="0" applyFont="1" applyFill="1" applyBorder="1" applyAlignment="1"/>
    <xf numFmtId="0" fontId="7" fillId="3" borderId="39" xfId="0" applyFont="1" applyFill="1" applyBorder="1" applyAlignment="1"/>
    <xf numFmtId="0" fontId="9" fillId="4" borderId="50" xfId="0" applyFont="1" applyFill="1" applyBorder="1" applyAlignment="1"/>
    <xf numFmtId="0" fontId="15" fillId="0" borderId="42" xfId="0" applyFont="1" applyBorder="1" applyAlignment="1">
      <alignment horizontal="center" wrapText="1"/>
    </xf>
    <xf numFmtId="0" fontId="9" fillId="2" borderId="25" xfId="0" applyFont="1" applyFill="1" applyBorder="1" applyAlignment="1"/>
    <xf numFmtId="0" fontId="8" fillId="0" borderId="32" xfId="0" applyFont="1" applyBorder="1" applyAlignment="1"/>
    <xf numFmtId="0" fontId="10" fillId="2" borderId="44" xfId="0" applyFont="1" applyFill="1" applyBorder="1" applyAlignment="1"/>
    <xf numFmtId="0" fontId="7" fillId="0" borderId="67" xfId="0" applyFont="1" applyBorder="1" applyAlignment="1"/>
    <xf numFmtId="0" fontId="10" fillId="4" borderId="43" xfId="0" applyFont="1" applyFill="1" applyBorder="1" applyAlignment="1"/>
    <xf numFmtId="0" fontId="10" fillId="4" borderId="51" xfId="0" applyFont="1" applyFill="1" applyBorder="1" applyAlignment="1"/>
    <xf numFmtId="0" fontId="9" fillId="0" borderId="51" xfId="0" applyFont="1" applyBorder="1" applyAlignment="1"/>
    <xf numFmtId="0" fontId="10" fillId="4" borderId="52" xfId="0" applyFont="1" applyFill="1" applyBorder="1" applyAlignment="1"/>
    <xf numFmtId="0" fontId="10" fillId="2" borderId="54" xfId="0" applyFont="1" applyFill="1" applyBorder="1" applyAlignment="1"/>
    <xf numFmtId="0" fontId="9" fillId="2" borderId="52" xfId="0" applyFont="1" applyFill="1" applyBorder="1" applyAlignment="1"/>
    <xf numFmtId="0" fontId="7" fillId="0" borderId="34" xfId="0" applyFont="1" applyBorder="1" applyAlignment="1"/>
    <xf numFmtId="0" fontId="9" fillId="2" borderId="37" xfId="0" applyFont="1" applyFill="1" applyBorder="1" applyAlignment="1"/>
    <xf numFmtId="0" fontId="10" fillId="0" borderId="26" xfId="0" applyFont="1" applyFill="1" applyBorder="1" applyAlignment="1"/>
    <xf numFmtId="0" fontId="10" fillId="0" borderId="25" xfId="0" applyFont="1" applyFill="1" applyBorder="1" applyAlignment="1">
      <alignment wrapText="1"/>
    </xf>
    <xf numFmtId="0" fontId="15" fillId="0" borderId="53" xfId="0" applyFont="1" applyFill="1" applyBorder="1" applyAlignment="1">
      <alignment horizontal="center" wrapText="1"/>
    </xf>
    <xf numFmtId="0" fontId="10" fillId="2" borderId="43" xfId="0" applyFont="1" applyFill="1" applyBorder="1" applyAlignment="1">
      <alignment horizontal="center" wrapText="1"/>
    </xf>
    <xf numFmtId="0" fontId="7" fillId="0" borderId="11" xfId="0" applyFont="1" applyBorder="1" applyAlignment="1"/>
    <xf numFmtId="0" fontId="7" fillId="0" borderId="23" xfId="0" applyFont="1" applyBorder="1" applyAlignment="1"/>
    <xf numFmtId="0" fontId="7" fillId="0" borderId="70" xfId="0" applyFont="1" applyBorder="1" applyAlignment="1"/>
    <xf numFmtId="0" fontId="9" fillId="2" borderId="5" xfId="0" applyFont="1" applyFill="1" applyBorder="1" applyAlignment="1"/>
    <xf numFmtId="0" fontId="7" fillId="0" borderId="62" xfId="0" applyFont="1" applyBorder="1" applyAlignment="1"/>
    <xf numFmtId="0" fontId="10" fillId="0" borderId="42" xfId="0" applyFont="1" applyBorder="1" applyAlignment="1">
      <alignment horizontal="center" wrapText="1"/>
    </xf>
    <xf numFmtId="0" fontId="7" fillId="0" borderId="64" xfId="0" applyFont="1" applyBorder="1" applyAlignment="1"/>
    <xf numFmtId="0" fontId="7" fillId="0" borderId="63" xfId="0" applyFont="1" applyBorder="1" applyAlignment="1"/>
    <xf numFmtId="0" fontId="10" fillId="2" borderId="30" xfId="0" applyFont="1" applyFill="1" applyBorder="1" applyAlignment="1"/>
    <xf numFmtId="0" fontId="10" fillId="2" borderId="18" xfId="0" applyFont="1" applyFill="1" applyBorder="1" applyAlignment="1"/>
    <xf numFmtId="0" fontId="10" fillId="2" borderId="19" xfId="0" applyFont="1" applyFill="1" applyBorder="1" applyAlignment="1"/>
    <xf numFmtId="0" fontId="10" fillId="2" borderId="21" xfId="0" applyFont="1" applyFill="1" applyBorder="1" applyAlignment="1"/>
    <xf numFmtId="0" fontId="9" fillId="0" borderId="31" xfId="0" applyFont="1" applyBorder="1" applyAlignment="1"/>
    <xf numFmtId="0" fontId="7" fillId="0" borderId="61" xfId="0" applyFont="1" applyBorder="1" applyAlignment="1"/>
    <xf numFmtId="0" fontId="10" fillId="3" borderId="58" xfId="0" applyFont="1" applyFill="1" applyBorder="1" applyAlignment="1"/>
    <xf numFmtId="0" fontId="9" fillId="2" borderId="51" xfId="0" applyFont="1" applyFill="1" applyBorder="1" applyAlignment="1"/>
    <xf numFmtId="0" fontId="9" fillId="2" borderId="39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2" borderId="36" xfId="0" applyFont="1" applyFill="1" applyBorder="1" applyAlignment="1">
      <alignment horizontal="center" wrapText="1"/>
    </xf>
    <xf numFmtId="0" fontId="10" fillId="2" borderId="51" xfId="0" applyFont="1" applyFill="1" applyBorder="1" applyAlignment="1">
      <alignment wrapText="1"/>
    </xf>
    <xf numFmtId="0" fontId="7" fillId="0" borderId="24" xfId="0" applyFont="1" applyBorder="1" applyAlignment="1"/>
    <xf numFmtId="0" fontId="10" fillId="0" borderId="38" xfId="0" applyFont="1" applyFill="1" applyBorder="1" applyAlignment="1"/>
    <xf numFmtId="0" fontId="15" fillId="0" borderId="25" xfId="0" applyFont="1" applyFill="1" applyBorder="1" applyAlignment="1">
      <alignment horizontal="center" wrapText="1"/>
    </xf>
    <xf numFmtId="0" fontId="9" fillId="0" borderId="32" xfId="0" applyFont="1" applyBorder="1" applyAlignment="1"/>
    <xf numFmtId="0" fontId="5" fillId="3" borderId="36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9" xfId="0" applyFont="1" applyBorder="1"/>
    <xf numFmtId="0" fontId="7" fillId="0" borderId="60" xfId="0" applyFont="1" applyBorder="1"/>
    <xf numFmtId="0" fontId="7" fillId="0" borderId="69" xfId="0" applyFont="1" applyBorder="1"/>
    <xf numFmtId="0" fontId="7" fillId="0" borderId="67" xfId="0" applyFont="1" applyBorder="1" applyAlignment="1">
      <alignment horizontal="center"/>
    </xf>
    <xf numFmtId="0" fontId="17" fillId="0" borderId="0" xfId="1" applyFont="1"/>
    <xf numFmtId="0" fontId="18" fillId="0" borderId="0" xfId="0" applyFont="1"/>
    <xf numFmtId="0" fontId="19" fillId="0" borderId="0" xfId="0" applyFont="1"/>
    <xf numFmtId="0" fontId="19" fillId="3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0" borderId="0" xfId="0" applyFont="1" applyBorder="1"/>
    <xf numFmtId="0" fontId="19" fillId="3" borderId="0" xfId="0" applyFont="1" applyFill="1" applyBorder="1"/>
    <xf numFmtId="0" fontId="19" fillId="4" borderId="0" xfId="0" applyFont="1" applyFill="1" applyBorder="1"/>
    <xf numFmtId="0" fontId="19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6" fillId="0" borderId="40" xfId="0" applyFont="1" applyBorder="1"/>
    <xf numFmtId="0" fontId="6" fillId="0" borderId="41" xfId="0" applyFont="1" applyBorder="1"/>
    <xf numFmtId="0" fontId="10" fillId="0" borderId="26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10" fillId="0" borderId="36" xfId="0" applyFont="1" applyBorder="1"/>
    <xf numFmtId="0" fontId="10" fillId="0" borderId="37" xfId="0" applyFont="1" applyBorder="1"/>
    <xf numFmtId="0" fontId="9" fillId="0" borderId="37" xfId="0" applyFont="1" applyBorder="1"/>
    <xf numFmtId="0" fontId="9" fillId="0" borderId="38" xfId="0" applyFont="1" applyBorder="1"/>
    <xf numFmtId="0" fontId="10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37" xfId="0" applyFont="1" applyFill="1" applyBorder="1"/>
    <xf numFmtId="0" fontId="9" fillId="0" borderId="38" xfId="0" applyFont="1" applyFill="1" applyBorder="1"/>
    <xf numFmtId="0" fontId="10" fillId="0" borderId="55" xfId="0" applyFont="1" applyBorder="1"/>
    <xf numFmtId="0" fontId="10" fillId="0" borderId="38" xfId="0" applyFont="1" applyBorder="1"/>
    <xf numFmtId="0" fontId="7" fillId="0" borderId="59" xfId="0" applyFont="1" applyBorder="1" applyAlignment="1"/>
    <xf numFmtId="0" fontId="7" fillId="0" borderId="60" xfId="0" applyFont="1" applyBorder="1" applyAlignment="1"/>
    <xf numFmtId="0" fontId="7" fillId="0" borderId="69" xfId="0" applyFont="1" applyBorder="1" applyAlignment="1"/>
    <xf numFmtId="0" fontId="10" fillId="2" borderId="37" xfId="0" applyFont="1" applyFill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2" borderId="36" xfId="0" applyFont="1" applyFill="1" applyBorder="1"/>
    <xf numFmtId="0" fontId="10" fillId="0" borderId="39" xfId="0" applyFont="1" applyBorder="1"/>
    <xf numFmtId="0" fontId="9" fillId="2" borderId="37" xfId="0" applyFont="1" applyFill="1" applyBorder="1"/>
    <xf numFmtId="0" fontId="9" fillId="2" borderId="38" xfId="0" applyFont="1" applyFill="1" applyBorder="1"/>
    <xf numFmtId="0" fontId="18" fillId="0" borderId="0" xfId="0" applyFont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35" xfId="0" applyFont="1" applyBorder="1" applyAlignment="1"/>
    <xf numFmtId="0" fontId="7" fillId="0" borderId="61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6" fillId="0" borderId="36" xfId="0" applyFont="1" applyBorder="1"/>
    <xf numFmtId="0" fontId="7" fillId="0" borderId="6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10" fillId="3" borderId="44" xfId="0" applyFont="1" applyFill="1" applyBorder="1" applyAlignment="1">
      <alignment horizontal="center"/>
    </xf>
    <xf numFmtId="0" fontId="6" fillId="0" borderId="33" xfId="0" applyFont="1" applyBorder="1" applyAlignment="1"/>
    <xf numFmtId="0" fontId="9" fillId="2" borderId="44" xfId="0" applyFont="1" applyFill="1" applyBorder="1" applyAlignment="1">
      <alignment horizontal="center"/>
    </xf>
    <xf numFmtId="0" fontId="10" fillId="2" borderId="42" xfId="0" applyFont="1" applyFill="1" applyBorder="1" applyAlignment="1"/>
    <xf numFmtId="0" fontId="15" fillId="0" borderId="42" xfId="0" applyFont="1" applyFill="1" applyBorder="1" applyAlignment="1">
      <alignment horizontal="center" wrapText="1"/>
    </xf>
    <xf numFmtId="0" fontId="10" fillId="0" borderId="6" xfId="0" applyFont="1" applyBorder="1" applyAlignment="1"/>
    <xf numFmtId="0" fontId="10" fillId="2" borderId="25" xfId="0" applyFont="1" applyFill="1" applyBorder="1" applyAlignment="1">
      <alignment horizontal="center"/>
    </xf>
    <xf numFmtId="0" fontId="10" fillId="0" borderId="43" xfId="0" applyFont="1" applyBorder="1" applyAlignment="1">
      <alignment wrapText="1"/>
    </xf>
    <xf numFmtId="0" fontId="5" fillId="3" borderId="26" xfId="0" applyFont="1" applyFill="1" applyBorder="1" applyAlignment="1">
      <alignment horizontal="center"/>
    </xf>
    <xf numFmtId="0" fontId="10" fillId="3" borderId="68" xfId="0" applyFont="1" applyFill="1" applyBorder="1" applyAlignment="1"/>
    <xf numFmtId="0" fontId="5" fillId="3" borderId="25" xfId="0" applyFont="1" applyFill="1" applyBorder="1" applyAlignment="1">
      <alignment horizontal="center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8" xfId="0" applyFont="1" applyBorder="1" applyAlignment="1"/>
    <xf numFmtId="0" fontId="11" fillId="5" borderId="30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0" fillId="4" borderId="39" xfId="0" applyFont="1" applyFill="1" applyBorder="1" applyAlignment="1"/>
    <xf numFmtId="0" fontId="10" fillId="3" borderId="39" xfId="0" applyFont="1" applyFill="1" applyBorder="1" applyAlignment="1"/>
    <xf numFmtId="0" fontId="10" fillId="5" borderId="38" xfId="0" applyFont="1" applyFill="1" applyBorder="1" applyAlignment="1"/>
    <xf numFmtId="0" fontId="10" fillId="0" borderId="53" xfId="0" applyFont="1" applyBorder="1" applyAlignment="1">
      <alignment horizontal="left"/>
    </xf>
    <xf numFmtId="0" fontId="6" fillId="0" borderId="37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0" borderId="55" xfId="0" applyFont="1" applyFill="1" applyBorder="1" applyAlignment="1">
      <alignment wrapText="1"/>
    </xf>
    <xf numFmtId="0" fontId="5" fillId="4" borderId="6" xfId="0" applyFont="1" applyFill="1" applyBorder="1" applyAlignment="1">
      <alignment horizontal="center"/>
    </xf>
    <xf numFmtId="0" fontId="5" fillId="4" borderId="43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43" xfId="1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2" borderId="36" xfId="0" applyFont="1" applyFill="1" applyBorder="1" applyAlignment="1">
      <alignment wrapText="1"/>
    </xf>
    <xf numFmtId="0" fontId="9" fillId="3" borderId="37" xfId="0" applyFont="1" applyFill="1" applyBorder="1"/>
    <xf numFmtId="0" fontId="9" fillId="4" borderId="37" xfId="0" applyFont="1" applyFill="1" applyBorder="1"/>
    <xf numFmtId="0" fontId="9" fillId="3" borderId="49" xfId="0" applyFont="1" applyFill="1" applyBorder="1" applyAlignment="1"/>
    <xf numFmtId="164" fontId="6" fillId="4" borderId="49" xfId="0" applyNumberFormat="1" applyFont="1" applyFill="1" applyBorder="1" applyAlignment="1">
      <alignment horizontal="center"/>
    </xf>
    <xf numFmtId="0" fontId="9" fillId="4" borderId="38" xfId="0" applyFont="1" applyFill="1" applyBorder="1"/>
    <xf numFmtId="2" fontId="6" fillId="4" borderId="50" xfId="0" applyNumberFormat="1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 wrapText="1"/>
    </xf>
    <xf numFmtId="0" fontId="9" fillId="4" borderId="38" xfId="0" applyFont="1" applyFill="1" applyBorder="1" applyAlignment="1"/>
    <xf numFmtId="0" fontId="10" fillId="3" borderId="54" xfId="0" applyFont="1" applyFill="1" applyBorder="1" applyAlignment="1">
      <alignment horizontal="right"/>
    </xf>
    <xf numFmtId="0" fontId="5" fillId="3" borderId="49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right"/>
    </xf>
    <xf numFmtId="0" fontId="5" fillId="4" borderId="49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5" fillId="2" borderId="51" xfId="1" applyFont="1" applyFill="1" applyBorder="1" applyAlignment="1">
      <alignment horizontal="center"/>
    </xf>
    <xf numFmtId="0" fontId="10" fillId="0" borderId="26" xfId="0" applyFont="1" applyFill="1" applyBorder="1" applyAlignment="1">
      <alignment wrapText="1"/>
    </xf>
    <xf numFmtId="0" fontId="7" fillId="3" borderId="43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7" fillId="4" borderId="45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 wrapText="1"/>
    </xf>
    <xf numFmtId="0" fontId="5" fillId="4" borderId="29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/>
    </xf>
    <xf numFmtId="164" fontId="6" fillId="2" borderId="52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164" fontId="7" fillId="4" borderId="41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0" fontId="5" fillId="4" borderId="74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10" fillId="4" borderId="21" xfId="0" applyFont="1" applyFill="1" applyBorder="1" applyAlignment="1"/>
    <xf numFmtId="164" fontId="6" fillId="3" borderId="37" xfId="0" applyNumberFormat="1" applyFont="1" applyFill="1" applyBorder="1" applyAlignment="1">
      <alignment horizontal="center"/>
    </xf>
    <xf numFmtId="164" fontId="6" fillId="4" borderId="38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2" fontId="7" fillId="3" borderId="37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right"/>
    </xf>
    <xf numFmtId="0" fontId="10" fillId="4" borderId="37" xfId="0" applyFont="1" applyFill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 wrapText="1"/>
    </xf>
    <xf numFmtId="0" fontId="7" fillId="4" borderId="37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25" xfId="0" applyFont="1" applyBorder="1" applyAlignment="1"/>
    <xf numFmtId="0" fontId="9" fillId="0" borderId="26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7" fillId="0" borderId="63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9" fillId="0" borderId="40" xfId="0" applyFont="1" applyBorder="1" applyAlignment="1"/>
    <xf numFmtId="0" fontId="9" fillId="0" borderId="32" xfId="0" applyFont="1" applyBorder="1" applyAlignment="1"/>
    <xf numFmtId="0" fontId="7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9" fillId="0" borderId="60" xfId="0" applyFont="1" applyBorder="1" applyAlignment="1"/>
    <xf numFmtId="0" fontId="9" fillId="0" borderId="69" xfId="0" applyFont="1" applyBorder="1" applyAlignment="1"/>
    <xf numFmtId="2" fontId="7" fillId="4" borderId="38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1"/>
  <sheetViews>
    <sheetView topLeftCell="E1" zoomScale="80" zoomScaleNormal="80" workbookViewId="0">
      <selection activeCell="C7" sqref="C7:X7"/>
    </sheetView>
  </sheetViews>
  <sheetFormatPr defaultRowHeight="15" x14ac:dyDescent="0.25"/>
  <cols>
    <col min="1" max="2" width="19.85546875" customWidth="1"/>
    <col min="3" max="3" width="14.5703125" style="5" customWidth="1"/>
    <col min="4" max="4" width="21.140625" customWidth="1"/>
    <col min="5" max="5" width="55.7109375" customWidth="1"/>
    <col min="6" max="6" width="15.7109375" customWidth="1"/>
    <col min="7" max="7" width="13.5703125" customWidth="1"/>
    <col min="9" max="9" width="11.28515625" customWidth="1"/>
    <col min="10" max="10" width="14.28515625" customWidth="1"/>
    <col min="11" max="11" width="21.7109375" customWidth="1"/>
    <col min="12" max="12" width="11.28515625" customWidth="1"/>
    <col min="16" max="16" width="11.5703125" customWidth="1"/>
    <col min="17" max="17" width="12.28515625" customWidth="1"/>
    <col min="23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1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ht="16.5" thickBot="1" x14ac:dyDescent="0.3">
      <c r="A4" s="80"/>
      <c r="B4" s="80"/>
      <c r="C4" s="451" t="s">
        <v>39</v>
      </c>
      <c r="D4" s="266"/>
      <c r="E4" s="346"/>
      <c r="F4" s="817"/>
      <c r="G4" s="450"/>
      <c r="H4" s="818" t="s">
        <v>22</v>
      </c>
      <c r="I4" s="819"/>
      <c r="J4" s="820"/>
      <c r="K4" s="298" t="s">
        <v>23</v>
      </c>
      <c r="L4" s="978" t="s">
        <v>24</v>
      </c>
      <c r="M4" s="979"/>
      <c r="N4" s="980"/>
      <c r="O4" s="980"/>
      <c r="P4" s="981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ht="46.5" thickBot="1" x14ac:dyDescent="0.3">
      <c r="A5" s="81" t="s">
        <v>0</v>
      </c>
      <c r="B5" s="632"/>
      <c r="C5" s="102" t="s">
        <v>40</v>
      </c>
      <c r="D5" s="709" t="s">
        <v>41</v>
      </c>
      <c r="E5" s="121" t="s">
        <v>38</v>
      </c>
      <c r="F5" s="102" t="s">
        <v>26</v>
      </c>
      <c r="G5" s="98" t="s">
        <v>37</v>
      </c>
      <c r="H5" s="121" t="s">
        <v>27</v>
      </c>
      <c r="I5" s="498" t="s">
        <v>28</v>
      </c>
      <c r="J5" s="801" t="s">
        <v>29</v>
      </c>
      <c r="K5" s="660" t="s">
        <v>30</v>
      </c>
      <c r="L5" s="352" t="s">
        <v>31</v>
      </c>
      <c r="M5" s="352" t="s">
        <v>116</v>
      </c>
      <c r="N5" s="352" t="s">
        <v>32</v>
      </c>
      <c r="O5" s="497" t="s">
        <v>117</v>
      </c>
      <c r="P5" s="352" t="s">
        <v>118</v>
      </c>
      <c r="Q5" s="352" t="s">
        <v>33</v>
      </c>
      <c r="R5" s="352" t="s">
        <v>34</v>
      </c>
      <c r="S5" s="352" t="s">
        <v>35</v>
      </c>
      <c r="T5" s="352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ht="34.5" customHeight="1" x14ac:dyDescent="0.25">
      <c r="A6" s="103" t="s">
        <v>6</v>
      </c>
      <c r="B6" s="840"/>
      <c r="C6" s="560">
        <v>225</v>
      </c>
      <c r="D6" s="661" t="s">
        <v>19</v>
      </c>
      <c r="E6" s="257" t="s">
        <v>157</v>
      </c>
      <c r="F6" s="209">
        <v>90</v>
      </c>
      <c r="G6" s="454"/>
      <c r="H6" s="244">
        <v>4.3899999999999997</v>
      </c>
      <c r="I6" s="38">
        <v>9.7100000000000009</v>
      </c>
      <c r="J6" s="212">
        <v>26.83</v>
      </c>
      <c r="K6" s="458">
        <v>219.19</v>
      </c>
      <c r="L6" s="231">
        <v>0.09</v>
      </c>
      <c r="M6" s="17">
        <v>0.05</v>
      </c>
      <c r="N6" s="15">
        <v>0</v>
      </c>
      <c r="O6" s="15">
        <v>50</v>
      </c>
      <c r="P6" s="42">
        <v>0.13</v>
      </c>
      <c r="Q6" s="251">
        <v>7.94</v>
      </c>
      <c r="R6" s="40">
        <v>52.33</v>
      </c>
      <c r="S6" s="40">
        <v>19.579999999999998</v>
      </c>
      <c r="T6" s="40">
        <v>1.1200000000000001</v>
      </c>
      <c r="U6" s="40">
        <v>75.459999999999994</v>
      </c>
      <c r="V6" s="40">
        <v>0</v>
      </c>
      <c r="W6" s="40">
        <v>0</v>
      </c>
      <c r="X6" s="41">
        <v>0</v>
      </c>
    </row>
    <row r="7" spans="1:24" ht="34.5" customHeight="1" x14ac:dyDescent="0.25">
      <c r="A7" s="103"/>
      <c r="B7" s="841"/>
      <c r="C7" s="100">
        <v>123</v>
      </c>
      <c r="D7" s="143" t="s">
        <v>62</v>
      </c>
      <c r="E7" s="270" t="s">
        <v>125</v>
      </c>
      <c r="F7" s="220">
        <v>205</v>
      </c>
      <c r="G7" s="100"/>
      <c r="H7" s="378">
        <v>7.32</v>
      </c>
      <c r="I7" s="92">
        <v>7.29</v>
      </c>
      <c r="J7" s="97">
        <v>34.18</v>
      </c>
      <c r="K7" s="467">
        <v>230.69</v>
      </c>
      <c r="L7" s="301">
        <v>0.08</v>
      </c>
      <c r="M7" s="27">
        <v>0.23</v>
      </c>
      <c r="N7" s="27">
        <v>0.88</v>
      </c>
      <c r="O7" s="27">
        <v>40</v>
      </c>
      <c r="P7" s="631">
        <v>0.15</v>
      </c>
      <c r="Q7" s="301">
        <v>188.96</v>
      </c>
      <c r="R7" s="27">
        <v>167.11</v>
      </c>
      <c r="S7" s="27">
        <v>29.71</v>
      </c>
      <c r="T7" s="27">
        <v>0.99</v>
      </c>
      <c r="U7" s="27">
        <v>248.91</v>
      </c>
      <c r="V7" s="27">
        <v>1.2999999999999999E-2</v>
      </c>
      <c r="W7" s="27">
        <v>8.0000000000000002E-3</v>
      </c>
      <c r="X7" s="46">
        <v>0.03</v>
      </c>
    </row>
    <row r="8" spans="1:24" ht="34.5" customHeight="1" x14ac:dyDescent="0.25">
      <c r="A8" s="103"/>
      <c r="B8" s="841"/>
      <c r="C8" s="139">
        <v>113</v>
      </c>
      <c r="D8" s="142" t="s">
        <v>5</v>
      </c>
      <c r="E8" s="171" t="s">
        <v>11</v>
      </c>
      <c r="F8" s="125">
        <v>200</v>
      </c>
      <c r="G8" s="241"/>
      <c r="H8" s="231">
        <v>0.04</v>
      </c>
      <c r="I8" s="15">
        <v>0</v>
      </c>
      <c r="J8" s="42">
        <v>7.4</v>
      </c>
      <c r="K8" s="243">
        <v>30.26</v>
      </c>
      <c r="L8" s="231">
        <v>0</v>
      </c>
      <c r="M8" s="17">
        <v>0</v>
      </c>
      <c r="N8" s="15">
        <v>0.8</v>
      </c>
      <c r="O8" s="15">
        <v>0</v>
      </c>
      <c r="P8" s="42">
        <v>0</v>
      </c>
      <c r="Q8" s="231">
        <v>2.02</v>
      </c>
      <c r="R8" s="15">
        <v>0.99</v>
      </c>
      <c r="S8" s="15">
        <v>0.55000000000000004</v>
      </c>
      <c r="T8" s="15">
        <v>0.05</v>
      </c>
      <c r="U8" s="15">
        <v>7.05</v>
      </c>
      <c r="V8" s="15">
        <v>0</v>
      </c>
      <c r="W8" s="15">
        <v>0</v>
      </c>
      <c r="X8" s="42">
        <v>0</v>
      </c>
    </row>
    <row r="9" spans="1:24" ht="34.5" customHeight="1" x14ac:dyDescent="0.25">
      <c r="A9" s="103"/>
      <c r="B9" s="841"/>
      <c r="C9" s="141">
        <v>121</v>
      </c>
      <c r="D9" s="171" t="s">
        <v>14</v>
      </c>
      <c r="E9" s="208" t="s">
        <v>51</v>
      </c>
      <c r="F9" s="176">
        <v>30</v>
      </c>
      <c r="G9" s="125"/>
      <c r="H9" s="17">
        <v>2.25</v>
      </c>
      <c r="I9" s="15">
        <v>0.87</v>
      </c>
      <c r="J9" s="18">
        <v>14.94</v>
      </c>
      <c r="K9" s="181">
        <v>78.599999999999994</v>
      </c>
      <c r="L9" s="231">
        <v>0.03</v>
      </c>
      <c r="M9" s="17">
        <v>0.01</v>
      </c>
      <c r="N9" s="15">
        <v>0</v>
      </c>
      <c r="O9" s="15">
        <v>0</v>
      </c>
      <c r="P9" s="42">
        <v>0</v>
      </c>
      <c r="Q9" s="231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2">
        <v>0</v>
      </c>
    </row>
    <row r="10" spans="1:24" ht="34.5" customHeight="1" x14ac:dyDescent="0.25">
      <c r="A10" s="103"/>
      <c r="B10" s="841"/>
      <c r="C10" s="561" t="s">
        <v>152</v>
      </c>
      <c r="D10" s="143" t="s">
        <v>18</v>
      </c>
      <c r="E10" s="201" t="s">
        <v>153</v>
      </c>
      <c r="F10" s="126">
        <v>190</v>
      </c>
      <c r="G10" s="452"/>
      <c r="H10" s="260">
        <v>5</v>
      </c>
      <c r="I10" s="20">
        <v>0.4</v>
      </c>
      <c r="J10" s="47">
        <v>2</v>
      </c>
      <c r="K10" s="425">
        <v>25</v>
      </c>
      <c r="L10" s="260"/>
      <c r="M10" s="19"/>
      <c r="N10" s="20"/>
      <c r="O10" s="20"/>
      <c r="P10" s="47"/>
      <c r="Q10" s="260"/>
      <c r="R10" s="20"/>
      <c r="S10" s="20"/>
      <c r="T10" s="20"/>
      <c r="U10" s="20"/>
      <c r="V10" s="20"/>
      <c r="W10" s="20"/>
      <c r="X10" s="47"/>
    </row>
    <row r="11" spans="1:24" ht="34.5" customHeight="1" x14ac:dyDescent="0.25">
      <c r="A11" s="103"/>
      <c r="B11" s="841"/>
      <c r="C11" s="561"/>
      <c r="D11" s="143"/>
      <c r="E11" s="281" t="s">
        <v>20</v>
      </c>
      <c r="F11" s="254">
        <f>SUM(F6:F10)</f>
        <v>715</v>
      </c>
      <c r="G11" s="452"/>
      <c r="H11" s="193">
        <f t="shared" ref="H11:X11" si="0">SUM(H6:H10)</f>
        <v>19</v>
      </c>
      <c r="I11" s="35">
        <f t="shared" si="0"/>
        <v>18.27</v>
      </c>
      <c r="J11" s="67">
        <f t="shared" si="0"/>
        <v>85.35</v>
      </c>
      <c r="K11" s="453">
        <f t="shared" si="0"/>
        <v>583.74</v>
      </c>
      <c r="L11" s="193">
        <f t="shared" si="0"/>
        <v>0.19999999999999998</v>
      </c>
      <c r="M11" s="35">
        <f t="shared" si="0"/>
        <v>0.29000000000000004</v>
      </c>
      <c r="N11" s="35">
        <f t="shared" si="0"/>
        <v>1.6800000000000002</v>
      </c>
      <c r="O11" s="35">
        <f t="shared" si="0"/>
        <v>90</v>
      </c>
      <c r="P11" s="67">
        <f t="shared" si="0"/>
        <v>0.28000000000000003</v>
      </c>
      <c r="Q11" s="193">
        <f t="shared" si="0"/>
        <v>204.62</v>
      </c>
      <c r="R11" s="35">
        <f t="shared" si="0"/>
        <v>239.93</v>
      </c>
      <c r="S11" s="35">
        <f t="shared" si="0"/>
        <v>53.739999999999995</v>
      </c>
      <c r="T11" s="35">
        <f t="shared" si="0"/>
        <v>2.52</v>
      </c>
      <c r="U11" s="35">
        <f t="shared" si="0"/>
        <v>359.02000000000004</v>
      </c>
      <c r="V11" s="35">
        <f t="shared" si="0"/>
        <v>1.2999999999999999E-2</v>
      </c>
      <c r="W11" s="35">
        <f t="shared" si="0"/>
        <v>8.0000000000000002E-3</v>
      </c>
      <c r="X11" s="67">
        <f t="shared" si="0"/>
        <v>0.03</v>
      </c>
    </row>
    <row r="12" spans="1:24" ht="34.5" customHeight="1" thickBot="1" x14ac:dyDescent="0.3">
      <c r="A12" s="103"/>
      <c r="B12" s="857"/>
      <c r="C12" s="561"/>
      <c r="D12" s="143"/>
      <c r="E12" s="281" t="s">
        <v>21</v>
      </c>
      <c r="F12" s="126"/>
      <c r="G12" s="452"/>
      <c r="H12" s="195"/>
      <c r="I12" s="52"/>
      <c r="J12" s="115"/>
      <c r="K12" s="453">
        <f>K11/23.5</f>
        <v>24.84</v>
      </c>
      <c r="L12" s="195"/>
      <c r="M12" s="147"/>
      <c r="N12" s="455"/>
      <c r="O12" s="455"/>
      <c r="P12" s="456"/>
      <c r="Q12" s="457"/>
      <c r="R12" s="455"/>
      <c r="S12" s="455"/>
      <c r="T12" s="455"/>
      <c r="U12" s="455"/>
      <c r="V12" s="455"/>
      <c r="W12" s="455"/>
      <c r="X12" s="456"/>
    </row>
    <row r="13" spans="1:24" ht="34.5" customHeight="1" x14ac:dyDescent="0.25">
      <c r="A13" s="137" t="s">
        <v>7</v>
      </c>
      <c r="B13" s="840"/>
      <c r="C13" s="536">
        <v>24</v>
      </c>
      <c r="D13" s="662" t="s">
        <v>19</v>
      </c>
      <c r="E13" s="337" t="s">
        <v>114</v>
      </c>
      <c r="F13" s="355">
        <v>150</v>
      </c>
      <c r="G13" s="130"/>
      <c r="H13" s="39">
        <v>0.6</v>
      </c>
      <c r="I13" s="40">
        <v>0.6</v>
      </c>
      <c r="J13" s="43">
        <v>14.7</v>
      </c>
      <c r="K13" s="489">
        <v>70.5</v>
      </c>
      <c r="L13" s="251">
        <v>0.05</v>
      </c>
      <c r="M13" s="39">
        <v>0.03</v>
      </c>
      <c r="N13" s="40">
        <v>15</v>
      </c>
      <c r="O13" s="40">
        <v>0</v>
      </c>
      <c r="P13" s="41">
        <v>0</v>
      </c>
      <c r="Q13" s="244">
        <v>24</v>
      </c>
      <c r="R13" s="38">
        <v>16.5</v>
      </c>
      <c r="S13" s="38">
        <v>13.5</v>
      </c>
      <c r="T13" s="38">
        <v>3.3</v>
      </c>
      <c r="U13" s="38">
        <v>417</v>
      </c>
      <c r="V13" s="38">
        <v>2.9999999999999997E-4</v>
      </c>
      <c r="W13" s="38">
        <v>4.4999999999999999E-4</v>
      </c>
      <c r="X13" s="463">
        <v>0.01</v>
      </c>
    </row>
    <row r="14" spans="1:24" ht="34.5" customHeight="1" x14ac:dyDescent="0.25">
      <c r="A14" s="103"/>
      <c r="B14" s="841"/>
      <c r="C14" s="139">
        <v>30</v>
      </c>
      <c r="D14" s="142" t="s">
        <v>9</v>
      </c>
      <c r="E14" s="171" t="s">
        <v>16</v>
      </c>
      <c r="F14" s="125">
        <v>200</v>
      </c>
      <c r="G14" s="171"/>
      <c r="H14" s="231">
        <v>6</v>
      </c>
      <c r="I14" s="15">
        <v>6.28</v>
      </c>
      <c r="J14" s="42">
        <v>7.12</v>
      </c>
      <c r="K14" s="182">
        <v>109.74</v>
      </c>
      <c r="L14" s="231">
        <v>0.06</v>
      </c>
      <c r="M14" s="17">
        <v>0.08</v>
      </c>
      <c r="N14" s="15">
        <v>9.92</v>
      </c>
      <c r="O14" s="15">
        <v>121</v>
      </c>
      <c r="P14" s="42">
        <v>8.0000000000000002E-3</v>
      </c>
      <c r="Q14" s="231">
        <v>37.1</v>
      </c>
      <c r="R14" s="15">
        <v>79.599999999999994</v>
      </c>
      <c r="S14" s="15">
        <v>21.2</v>
      </c>
      <c r="T14" s="15">
        <v>1.2</v>
      </c>
      <c r="U14" s="15">
        <v>329.8</v>
      </c>
      <c r="V14" s="15">
        <v>6.0000000000000001E-3</v>
      </c>
      <c r="W14" s="15">
        <v>0</v>
      </c>
      <c r="X14" s="42">
        <v>3.2000000000000001E-2</v>
      </c>
    </row>
    <row r="15" spans="1:24" ht="34.5" customHeight="1" x14ac:dyDescent="0.25">
      <c r="A15" s="105"/>
      <c r="B15" s="842"/>
      <c r="C15" s="139">
        <v>255</v>
      </c>
      <c r="D15" s="142" t="s">
        <v>10</v>
      </c>
      <c r="E15" s="663" t="s">
        <v>154</v>
      </c>
      <c r="F15" s="127">
        <v>250</v>
      </c>
      <c r="G15" s="663"/>
      <c r="H15" s="231">
        <v>26.9</v>
      </c>
      <c r="I15" s="15">
        <v>33.159999999999997</v>
      </c>
      <c r="J15" s="42">
        <v>40.369999999999997</v>
      </c>
      <c r="K15" s="182">
        <v>567.08000000000004</v>
      </c>
      <c r="L15" s="231">
        <v>0.1</v>
      </c>
      <c r="M15" s="17">
        <v>0.19</v>
      </c>
      <c r="N15" s="15">
        <v>1.33</v>
      </c>
      <c r="O15" s="15">
        <v>160</v>
      </c>
      <c r="P15" s="42">
        <v>0</v>
      </c>
      <c r="Q15" s="231">
        <v>22.6</v>
      </c>
      <c r="R15" s="15">
        <v>299.75</v>
      </c>
      <c r="S15" s="15">
        <v>56.55</v>
      </c>
      <c r="T15" s="15">
        <v>3.78</v>
      </c>
      <c r="U15" s="15">
        <v>461.65</v>
      </c>
      <c r="V15" s="15">
        <v>0.01</v>
      </c>
      <c r="W15" s="15">
        <v>8.0000000000000002E-3</v>
      </c>
      <c r="X15" s="42">
        <v>0.1</v>
      </c>
    </row>
    <row r="16" spans="1:24" ht="34.5" customHeight="1" x14ac:dyDescent="0.25">
      <c r="A16" s="105"/>
      <c r="B16" s="842"/>
      <c r="C16" s="139">
        <v>98</v>
      </c>
      <c r="D16" s="142" t="s">
        <v>18</v>
      </c>
      <c r="E16" s="171" t="s">
        <v>17</v>
      </c>
      <c r="F16" s="125">
        <v>200</v>
      </c>
      <c r="G16" s="171"/>
      <c r="H16" s="231">
        <v>0.37</v>
      </c>
      <c r="I16" s="15">
        <v>0</v>
      </c>
      <c r="J16" s="42">
        <v>14.85</v>
      </c>
      <c r="K16" s="182">
        <v>59.48</v>
      </c>
      <c r="L16" s="231">
        <v>0</v>
      </c>
      <c r="M16" s="17">
        <v>0</v>
      </c>
      <c r="N16" s="15">
        <v>0</v>
      </c>
      <c r="O16" s="15">
        <v>0</v>
      </c>
      <c r="P16" s="42">
        <v>0</v>
      </c>
      <c r="Q16" s="231">
        <v>0.21</v>
      </c>
      <c r="R16" s="15">
        <v>0</v>
      </c>
      <c r="S16" s="15">
        <v>0</v>
      </c>
      <c r="T16" s="15">
        <v>0.02</v>
      </c>
      <c r="U16" s="15">
        <v>0.2</v>
      </c>
      <c r="V16" s="15">
        <v>0</v>
      </c>
      <c r="W16" s="15">
        <v>0</v>
      </c>
      <c r="X16" s="42">
        <v>0</v>
      </c>
    </row>
    <row r="17" spans="1:24" ht="34.5" customHeight="1" x14ac:dyDescent="0.25">
      <c r="A17" s="105"/>
      <c r="B17" s="842"/>
      <c r="C17" s="141">
        <v>119</v>
      </c>
      <c r="D17" s="142" t="s">
        <v>14</v>
      </c>
      <c r="E17" s="171" t="s">
        <v>55</v>
      </c>
      <c r="F17" s="176">
        <v>20</v>
      </c>
      <c r="G17" s="123"/>
      <c r="H17" s="231">
        <v>1.52</v>
      </c>
      <c r="I17" s="15">
        <v>0.16</v>
      </c>
      <c r="J17" s="42">
        <v>9.84</v>
      </c>
      <c r="K17" s="242">
        <v>47</v>
      </c>
      <c r="L17" s="231">
        <v>0.02</v>
      </c>
      <c r="M17" s="15">
        <v>0.01</v>
      </c>
      <c r="N17" s="15">
        <v>0</v>
      </c>
      <c r="O17" s="15">
        <v>0</v>
      </c>
      <c r="P17" s="18">
        <v>0</v>
      </c>
      <c r="Q17" s="231">
        <v>4</v>
      </c>
      <c r="R17" s="15">
        <v>13</v>
      </c>
      <c r="S17" s="15">
        <v>2.8</v>
      </c>
      <c r="T17" s="15">
        <v>0.22</v>
      </c>
      <c r="U17" s="15">
        <v>18.600000000000001</v>
      </c>
      <c r="V17" s="15">
        <v>1E-3</v>
      </c>
      <c r="W17" s="15">
        <v>1E-3</v>
      </c>
      <c r="X17" s="42">
        <v>2.9</v>
      </c>
    </row>
    <row r="18" spans="1:24" ht="34.5" customHeight="1" x14ac:dyDescent="0.25">
      <c r="A18" s="105"/>
      <c r="B18" s="842"/>
      <c r="C18" s="139">
        <v>120</v>
      </c>
      <c r="D18" s="142" t="s">
        <v>15</v>
      </c>
      <c r="E18" s="171" t="s">
        <v>47</v>
      </c>
      <c r="F18" s="125">
        <v>20</v>
      </c>
      <c r="G18" s="171"/>
      <c r="H18" s="231">
        <v>1.32</v>
      </c>
      <c r="I18" s="15">
        <v>0.24</v>
      </c>
      <c r="J18" s="42">
        <v>8.0399999999999991</v>
      </c>
      <c r="K18" s="182">
        <v>39.6</v>
      </c>
      <c r="L18" s="260">
        <v>0.03</v>
      </c>
      <c r="M18" s="19">
        <v>0.02</v>
      </c>
      <c r="N18" s="20">
        <v>0</v>
      </c>
      <c r="O18" s="20">
        <v>0</v>
      </c>
      <c r="P18" s="47">
        <v>0</v>
      </c>
      <c r="Q18" s="260">
        <v>5.8</v>
      </c>
      <c r="R18" s="20">
        <v>30</v>
      </c>
      <c r="S18" s="20">
        <v>9.4</v>
      </c>
      <c r="T18" s="20">
        <v>0.78</v>
      </c>
      <c r="U18" s="20">
        <v>47</v>
      </c>
      <c r="V18" s="20">
        <v>1E-3</v>
      </c>
      <c r="W18" s="20">
        <v>1E-3</v>
      </c>
      <c r="X18" s="47">
        <v>0</v>
      </c>
    </row>
    <row r="19" spans="1:24" ht="34.5" customHeight="1" x14ac:dyDescent="0.25">
      <c r="A19" s="105"/>
      <c r="B19" s="842"/>
      <c r="C19" s="623"/>
      <c r="D19" s="664"/>
      <c r="E19" s="281" t="s">
        <v>20</v>
      </c>
      <c r="F19" s="296">
        <f>SUM(F13:F18)</f>
        <v>840</v>
      </c>
      <c r="G19" s="665"/>
      <c r="H19" s="191">
        <f>SUM(H13:H18)</f>
        <v>36.71</v>
      </c>
      <c r="I19" s="14">
        <f>SUM(I13:I18)</f>
        <v>40.44</v>
      </c>
      <c r="J19" s="45">
        <f>SUM(J13:J18)</f>
        <v>94.919999999999987</v>
      </c>
      <c r="K19" s="292">
        <f>SUM(K13:K18)</f>
        <v>893.40000000000009</v>
      </c>
      <c r="L19" s="191">
        <f t="shared" ref="L19:X19" si="1">SUM(L13:L18)</f>
        <v>0.26</v>
      </c>
      <c r="M19" s="14">
        <f t="shared" si="1"/>
        <v>0.33</v>
      </c>
      <c r="N19" s="14">
        <f t="shared" si="1"/>
        <v>26.25</v>
      </c>
      <c r="O19" s="14">
        <f t="shared" si="1"/>
        <v>281</v>
      </c>
      <c r="P19" s="45">
        <f t="shared" si="1"/>
        <v>8.0000000000000002E-3</v>
      </c>
      <c r="Q19" s="191">
        <f t="shared" si="1"/>
        <v>93.71</v>
      </c>
      <c r="R19" s="14">
        <f t="shared" si="1"/>
        <v>438.85</v>
      </c>
      <c r="S19" s="14">
        <f t="shared" si="1"/>
        <v>103.45</v>
      </c>
      <c r="T19" s="14">
        <f t="shared" si="1"/>
        <v>9.2999999999999989</v>
      </c>
      <c r="U19" s="14">
        <f t="shared" si="1"/>
        <v>1274.2499999999998</v>
      </c>
      <c r="V19" s="14">
        <f t="shared" si="1"/>
        <v>1.8300000000000004E-2</v>
      </c>
      <c r="W19" s="14">
        <f t="shared" si="1"/>
        <v>1.0450000000000001E-2</v>
      </c>
      <c r="X19" s="45">
        <f t="shared" si="1"/>
        <v>3.0419999999999998</v>
      </c>
    </row>
    <row r="20" spans="1:24" ht="34.5" customHeight="1" thickBot="1" x14ac:dyDescent="0.3">
      <c r="A20" s="247"/>
      <c r="B20" s="843"/>
      <c r="C20" s="837"/>
      <c r="D20" s="666"/>
      <c r="E20" s="667" t="s">
        <v>21</v>
      </c>
      <c r="F20" s="666"/>
      <c r="G20" s="668"/>
      <c r="H20" s="669"/>
      <c r="I20" s="670"/>
      <c r="J20" s="671"/>
      <c r="K20" s="293">
        <f>K19/23.5</f>
        <v>38.017021276595749</v>
      </c>
      <c r="L20" s="672"/>
      <c r="M20" s="673"/>
      <c r="N20" s="674"/>
      <c r="O20" s="674"/>
      <c r="P20" s="675"/>
      <c r="Q20" s="672"/>
      <c r="R20" s="674"/>
      <c r="S20" s="674"/>
      <c r="T20" s="674"/>
      <c r="U20" s="674"/>
      <c r="V20" s="674"/>
      <c r="W20" s="674"/>
      <c r="X20" s="675"/>
    </row>
    <row r="21" spans="1:24" x14ac:dyDescent="0.25">
      <c r="A21" s="2"/>
      <c r="B21" s="2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</sheetData>
  <mergeCells count="2">
    <mergeCell ref="L4:P4"/>
    <mergeCell ref="Q4:X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3"/>
  <sheetViews>
    <sheetView topLeftCell="A4" zoomScale="80" zoomScaleNormal="80" workbookViewId="0">
      <selection activeCell="E14" sqref="E14"/>
    </sheetView>
  </sheetViews>
  <sheetFormatPr defaultRowHeight="15" x14ac:dyDescent="0.25"/>
  <cols>
    <col min="1" max="2" width="20.140625" customWidth="1"/>
    <col min="3" max="3" width="15.7109375" style="5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8" max="8" width="11.140625" bestFit="1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16">
        <v>10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834"/>
      <c r="B4" s="80"/>
      <c r="C4" s="656" t="s">
        <v>39</v>
      </c>
      <c r="D4" s="238"/>
      <c r="E4" s="707"/>
      <c r="F4" s="656"/>
      <c r="G4" s="658"/>
      <c r="H4" s="783" t="s">
        <v>22</v>
      </c>
      <c r="I4" s="782"/>
      <c r="J4" s="780"/>
      <c r="K4" s="680" t="s">
        <v>23</v>
      </c>
      <c r="L4" s="978" t="s">
        <v>24</v>
      </c>
      <c r="M4" s="979"/>
      <c r="N4" s="980"/>
      <c r="O4" s="980"/>
      <c r="P4" s="981"/>
      <c r="Q4" s="985" t="s">
        <v>25</v>
      </c>
      <c r="R4" s="986"/>
      <c r="S4" s="986"/>
      <c r="T4" s="986"/>
      <c r="U4" s="986"/>
      <c r="V4" s="986"/>
      <c r="W4" s="986"/>
      <c r="X4" s="997"/>
    </row>
    <row r="5" spans="1:24" s="16" customFormat="1" ht="46.5" thickBot="1" x14ac:dyDescent="0.3">
      <c r="A5" s="835" t="s">
        <v>0</v>
      </c>
      <c r="B5" s="81"/>
      <c r="C5" s="98" t="s">
        <v>40</v>
      </c>
      <c r="D5" s="681" t="s">
        <v>41</v>
      </c>
      <c r="E5" s="102" t="s">
        <v>38</v>
      </c>
      <c r="F5" s="98" t="s">
        <v>26</v>
      </c>
      <c r="G5" s="102" t="s">
        <v>37</v>
      </c>
      <c r="H5" s="121" t="s">
        <v>27</v>
      </c>
      <c r="I5" s="498" t="s">
        <v>28</v>
      </c>
      <c r="J5" s="98" t="s">
        <v>29</v>
      </c>
      <c r="K5" s="682" t="s">
        <v>30</v>
      </c>
      <c r="L5" s="886" t="s">
        <v>31</v>
      </c>
      <c r="M5" s="886" t="s">
        <v>116</v>
      </c>
      <c r="N5" s="886" t="s">
        <v>32</v>
      </c>
      <c r="O5" s="497" t="s">
        <v>117</v>
      </c>
      <c r="P5" s="498" t="s">
        <v>118</v>
      </c>
      <c r="Q5" s="352" t="s">
        <v>33</v>
      </c>
      <c r="R5" s="352" t="s">
        <v>34</v>
      </c>
      <c r="S5" s="352" t="s">
        <v>35</v>
      </c>
      <c r="T5" s="352" t="s">
        <v>36</v>
      </c>
      <c r="U5" s="352" t="s">
        <v>119</v>
      </c>
      <c r="V5" s="352" t="s">
        <v>120</v>
      </c>
      <c r="W5" s="352" t="s">
        <v>121</v>
      </c>
      <c r="X5" s="501" t="s">
        <v>122</v>
      </c>
    </row>
    <row r="6" spans="1:24" s="16" customFormat="1" ht="26.45" customHeight="1" x14ac:dyDescent="0.25">
      <c r="A6" s="76"/>
      <c r="B6" s="848"/>
      <c r="C6" s="396">
        <v>25</v>
      </c>
      <c r="D6" s="662" t="s">
        <v>19</v>
      </c>
      <c r="E6" s="337" t="s">
        <v>50</v>
      </c>
      <c r="F6" s="355">
        <v>150</v>
      </c>
      <c r="G6" s="130"/>
      <c r="H6" s="39">
        <v>0.6</v>
      </c>
      <c r="I6" s="40">
        <v>0.45</v>
      </c>
      <c r="J6" s="43">
        <v>15.45</v>
      </c>
      <c r="K6" s="183">
        <v>70.5</v>
      </c>
      <c r="L6" s="251">
        <v>0.03</v>
      </c>
      <c r="M6" s="39">
        <v>0.05</v>
      </c>
      <c r="N6" s="40">
        <v>7.5</v>
      </c>
      <c r="O6" s="40">
        <v>0</v>
      </c>
      <c r="P6" s="41">
        <v>0</v>
      </c>
      <c r="Q6" s="251">
        <v>28.5</v>
      </c>
      <c r="R6" s="40">
        <v>24</v>
      </c>
      <c r="S6" s="40">
        <v>18</v>
      </c>
      <c r="T6" s="40">
        <v>0</v>
      </c>
      <c r="U6" s="40">
        <v>232.5</v>
      </c>
      <c r="V6" s="40">
        <v>1E-3</v>
      </c>
      <c r="W6" s="40">
        <v>0</v>
      </c>
      <c r="X6" s="51">
        <v>0.01</v>
      </c>
    </row>
    <row r="7" spans="1:24" s="37" customFormat="1" ht="36" customHeight="1" x14ac:dyDescent="0.25">
      <c r="A7" s="89"/>
      <c r="B7" s="853"/>
      <c r="C7" s="561">
        <v>67</v>
      </c>
      <c r="D7" s="143" t="s">
        <v>62</v>
      </c>
      <c r="E7" s="201" t="s">
        <v>158</v>
      </c>
      <c r="F7" s="126">
        <v>150</v>
      </c>
      <c r="G7" s="201"/>
      <c r="H7" s="260">
        <v>18.86</v>
      </c>
      <c r="I7" s="20">
        <v>20.22</v>
      </c>
      <c r="J7" s="21">
        <v>2.79</v>
      </c>
      <c r="K7" s="184">
        <v>270.32</v>
      </c>
      <c r="L7" s="260">
        <v>0.08</v>
      </c>
      <c r="M7" s="19">
        <v>0.52</v>
      </c>
      <c r="N7" s="20">
        <v>0.28000000000000003</v>
      </c>
      <c r="O7" s="20">
        <v>230</v>
      </c>
      <c r="P7" s="47">
        <v>2.87</v>
      </c>
      <c r="Q7" s="260">
        <v>224.44</v>
      </c>
      <c r="R7" s="20">
        <v>302.56</v>
      </c>
      <c r="S7" s="20">
        <v>22.67</v>
      </c>
      <c r="T7" s="20">
        <v>2.8</v>
      </c>
      <c r="U7" s="20">
        <v>206.21</v>
      </c>
      <c r="V7" s="20">
        <v>4.0000000000000001E-3</v>
      </c>
      <c r="W7" s="20">
        <v>3.3000000000000002E-2</v>
      </c>
      <c r="X7" s="199">
        <v>0.01</v>
      </c>
    </row>
    <row r="8" spans="1:24" s="37" customFormat="1" ht="37.5" customHeight="1" x14ac:dyDescent="0.25">
      <c r="A8" s="89"/>
      <c r="B8" s="853"/>
      <c r="C8" s="139">
        <v>115</v>
      </c>
      <c r="D8" s="142" t="s">
        <v>46</v>
      </c>
      <c r="E8" s="171" t="s">
        <v>45</v>
      </c>
      <c r="F8" s="255">
        <v>200</v>
      </c>
      <c r="G8" s="123"/>
      <c r="H8" s="260">
        <v>6.64</v>
      </c>
      <c r="I8" s="20">
        <v>5.15</v>
      </c>
      <c r="J8" s="21">
        <v>16.809999999999999</v>
      </c>
      <c r="K8" s="184">
        <v>141.19</v>
      </c>
      <c r="L8" s="260">
        <v>0.06</v>
      </c>
      <c r="M8" s="19">
        <v>0.26</v>
      </c>
      <c r="N8" s="20">
        <v>1.0900000000000001</v>
      </c>
      <c r="O8" s="20">
        <v>30</v>
      </c>
      <c r="P8" s="47">
        <v>0.1</v>
      </c>
      <c r="Q8" s="260">
        <v>226.48</v>
      </c>
      <c r="R8" s="20">
        <v>187.22</v>
      </c>
      <c r="S8" s="20">
        <v>40.369999999999997</v>
      </c>
      <c r="T8" s="20">
        <v>0.97</v>
      </c>
      <c r="U8" s="20">
        <v>304.77999999999997</v>
      </c>
      <c r="V8" s="20">
        <v>1.7000000000000001E-2</v>
      </c>
      <c r="W8" s="20">
        <v>4.0000000000000001E-3</v>
      </c>
      <c r="X8" s="199">
        <v>0.05</v>
      </c>
    </row>
    <row r="9" spans="1:24" s="37" customFormat="1" ht="30.75" x14ac:dyDescent="0.25">
      <c r="A9" s="89"/>
      <c r="B9" s="853"/>
      <c r="C9" s="140">
        <v>121</v>
      </c>
      <c r="D9" s="208" t="s">
        <v>51</v>
      </c>
      <c r="E9" s="166" t="s">
        <v>51</v>
      </c>
      <c r="F9" s="176">
        <v>30</v>
      </c>
      <c r="G9" s="123"/>
      <c r="H9" s="231">
        <v>2.25</v>
      </c>
      <c r="I9" s="15">
        <v>0.87</v>
      </c>
      <c r="J9" s="18">
        <v>14.94</v>
      </c>
      <c r="K9" s="181">
        <v>78.599999999999994</v>
      </c>
      <c r="L9" s="231">
        <v>0.03</v>
      </c>
      <c r="M9" s="17">
        <v>0.01</v>
      </c>
      <c r="N9" s="15">
        <v>0</v>
      </c>
      <c r="O9" s="15">
        <v>0</v>
      </c>
      <c r="P9" s="42">
        <v>0</v>
      </c>
      <c r="Q9" s="231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2">
        <v>0</v>
      </c>
    </row>
    <row r="10" spans="1:24" s="37" customFormat="1" ht="30" customHeight="1" x14ac:dyDescent="0.25">
      <c r="A10" s="89"/>
      <c r="B10" s="853"/>
      <c r="C10" s="561"/>
      <c r="D10" s="143"/>
      <c r="E10" s="281" t="s">
        <v>20</v>
      </c>
      <c r="F10" s="254">
        <f>SUM(F6:F9)</f>
        <v>530</v>
      </c>
      <c r="G10" s="100"/>
      <c r="H10" s="193">
        <f t="shared" ref="H10:X10" si="0">SUM(H6:H9)</f>
        <v>28.35</v>
      </c>
      <c r="I10" s="35">
        <f t="shared" si="0"/>
        <v>26.69</v>
      </c>
      <c r="J10" s="252">
        <f t="shared" si="0"/>
        <v>49.989999999999995</v>
      </c>
      <c r="K10" s="393">
        <f t="shared" si="0"/>
        <v>560.61</v>
      </c>
      <c r="L10" s="193">
        <f t="shared" si="0"/>
        <v>0.19999999999999998</v>
      </c>
      <c r="M10" s="35">
        <f t="shared" si="0"/>
        <v>0.84000000000000008</v>
      </c>
      <c r="N10" s="35">
        <f t="shared" si="0"/>
        <v>8.870000000000001</v>
      </c>
      <c r="O10" s="35">
        <f t="shared" si="0"/>
        <v>260</v>
      </c>
      <c r="P10" s="67">
        <f t="shared" si="0"/>
        <v>2.97</v>
      </c>
      <c r="Q10" s="193">
        <f t="shared" si="0"/>
        <v>485.11999999999995</v>
      </c>
      <c r="R10" s="35">
        <f t="shared" si="0"/>
        <v>533.28</v>
      </c>
      <c r="S10" s="35">
        <f t="shared" si="0"/>
        <v>84.94</v>
      </c>
      <c r="T10" s="35">
        <f t="shared" si="0"/>
        <v>4.13</v>
      </c>
      <c r="U10" s="35">
        <f t="shared" si="0"/>
        <v>771.09</v>
      </c>
      <c r="V10" s="35">
        <f t="shared" si="0"/>
        <v>2.2000000000000002E-2</v>
      </c>
      <c r="W10" s="35">
        <f t="shared" si="0"/>
        <v>3.7000000000000005E-2</v>
      </c>
      <c r="X10" s="67">
        <f t="shared" si="0"/>
        <v>7.0000000000000007E-2</v>
      </c>
    </row>
    <row r="11" spans="1:24" s="37" customFormat="1" ht="30" customHeight="1" thickBot="1" x14ac:dyDescent="0.3">
      <c r="A11" s="89"/>
      <c r="B11" s="855"/>
      <c r="C11" s="246"/>
      <c r="D11" s="390"/>
      <c r="E11" s="751" t="s">
        <v>21</v>
      </c>
      <c r="F11" s="131"/>
      <c r="G11" s="245"/>
      <c r="H11" s="194"/>
      <c r="I11" s="94"/>
      <c r="J11" s="180"/>
      <c r="K11" s="884">
        <f>K10/23.5</f>
        <v>23.855744680851064</v>
      </c>
      <c r="L11" s="195"/>
      <c r="M11" s="147"/>
      <c r="N11" s="52"/>
      <c r="O11" s="52"/>
      <c r="P11" s="115"/>
      <c r="Q11" s="194"/>
      <c r="R11" s="94"/>
      <c r="S11" s="94"/>
      <c r="T11" s="94"/>
      <c r="U11" s="94"/>
      <c r="V11" s="94"/>
      <c r="W11" s="94"/>
      <c r="X11" s="885"/>
    </row>
    <row r="12" spans="1:24" s="16" customFormat="1" ht="33.75" customHeight="1" x14ac:dyDescent="0.25">
      <c r="A12" s="567" t="s">
        <v>7</v>
      </c>
      <c r="B12" s="856"/>
      <c r="C12" s="536">
        <v>24</v>
      </c>
      <c r="D12" s="391" t="s">
        <v>19</v>
      </c>
      <c r="E12" s="662" t="s">
        <v>114</v>
      </c>
      <c r="F12" s="130">
        <v>150</v>
      </c>
      <c r="G12" s="662"/>
      <c r="H12" s="251">
        <v>0.6</v>
      </c>
      <c r="I12" s="40">
        <v>0.6</v>
      </c>
      <c r="J12" s="43">
        <v>14.7</v>
      </c>
      <c r="K12" s="319">
        <v>70.5</v>
      </c>
      <c r="L12" s="244">
        <v>0.05</v>
      </c>
      <c r="M12" s="48">
        <v>0.03</v>
      </c>
      <c r="N12" s="38">
        <v>15</v>
      </c>
      <c r="O12" s="38">
        <v>0</v>
      </c>
      <c r="P12" s="212">
        <v>0</v>
      </c>
      <c r="Q12" s="251">
        <v>24</v>
      </c>
      <c r="R12" s="40">
        <v>16.5</v>
      </c>
      <c r="S12" s="40">
        <v>13.5</v>
      </c>
      <c r="T12" s="40">
        <v>3.3</v>
      </c>
      <c r="U12" s="40">
        <v>417</v>
      </c>
      <c r="V12" s="40">
        <v>3.0000000000000001E-3</v>
      </c>
      <c r="W12" s="40">
        <v>0</v>
      </c>
      <c r="X12" s="41">
        <v>0.01</v>
      </c>
    </row>
    <row r="13" spans="1:24" s="16" customFormat="1" ht="33.75" customHeight="1" x14ac:dyDescent="0.25">
      <c r="A13" s="135"/>
      <c r="B13" s="853"/>
      <c r="C13" s="140">
        <v>31</v>
      </c>
      <c r="D13" s="746" t="s">
        <v>9</v>
      </c>
      <c r="E13" s="645" t="s">
        <v>77</v>
      </c>
      <c r="F13" s="728">
        <v>200</v>
      </c>
      <c r="G13" s="161"/>
      <c r="H13" s="232">
        <v>5.74</v>
      </c>
      <c r="I13" s="13">
        <v>8.7799999999999994</v>
      </c>
      <c r="J13" s="44">
        <v>8.74</v>
      </c>
      <c r="K13" s="101">
        <v>138.04</v>
      </c>
      <c r="L13" s="232">
        <v>0.04</v>
      </c>
      <c r="M13" s="13">
        <v>0.08</v>
      </c>
      <c r="N13" s="13">
        <v>5.24</v>
      </c>
      <c r="O13" s="13">
        <v>132.80000000000001</v>
      </c>
      <c r="P13" s="23">
        <v>0.06</v>
      </c>
      <c r="Q13" s="232">
        <v>33.799999999999997</v>
      </c>
      <c r="R13" s="13">
        <v>77.48</v>
      </c>
      <c r="S13" s="13">
        <v>20.28</v>
      </c>
      <c r="T13" s="13">
        <v>1.28</v>
      </c>
      <c r="U13" s="13">
        <v>278.8</v>
      </c>
      <c r="V13" s="13">
        <v>6.0000000000000001E-3</v>
      </c>
      <c r="W13" s="13">
        <v>0</v>
      </c>
      <c r="X13" s="44">
        <v>3.5999999999999997E-2</v>
      </c>
    </row>
    <row r="14" spans="1:24" s="16" customFormat="1" ht="33.75" customHeight="1" x14ac:dyDescent="0.25">
      <c r="A14" s="104"/>
      <c r="B14" s="858"/>
      <c r="C14" s="561">
        <v>78</v>
      </c>
      <c r="D14" s="201" t="s">
        <v>10</v>
      </c>
      <c r="E14" s="360" t="s">
        <v>198</v>
      </c>
      <c r="F14" s="220">
        <v>90</v>
      </c>
      <c r="G14" s="379"/>
      <c r="H14" s="260">
        <v>14.8</v>
      </c>
      <c r="I14" s="20">
        <v>13.02</v>
      </c>
      <c r="J14" s="47">
        <v>12.17</v>
      </c>
      <c r="K14" s="184">
        <v>226.36</v>
      </c>
      <c r="L14" s="237">
        <v>0.1</v>
      </c>
      <c r="M14" s="200">
        <v>0.12</v>
      </c>
      <c r="N14" s="78">
        <v>1.35</v>
      </c>
      <c r="O14" s="78">
        <v>150</v>
      </c>
      <c r="P14" s="79">
        <v>0.27</v>
      </c>
      <c r="Q14" s="237">
        <v>58.43</v>
      </c>
      <c r="R14" s="78">
        <v>194.16</v>
      </c>
      <c r="S14" s="78">
        <v>50.25</v>
      </c>
      <c r="T14" s="78">
        <v>1.1499999999999999</v>
      </c>
      <c r="U14" s="78">
        <v>351.77</v>
      </c>
      <c r="V14" s="78">
        <v>0.108</v>
      </c>
      <c r="W14" s="78">
        <v>1.4E-2</v>
      </c>
      <c r="X14" s="199">
        <v>0.51</v>
      </c>
    </row>
    <row r="15" spans="1:24" s="16" customFormat="1" ht="51" customHeight="1" x14ac:dyDescent="0.25">
      <c r="A15" s="104"/>
      <c r="B15" s="858"/>
      <c r="C15" s="561">
        <v>312</v>
      </c>
      <c r="D15" s="743" t="s">
        <v>64</v>
      </c>
      <c r="E15" s="360" t="s">
        <v>159</v>
      </c>
      <c r="F15" s="100">
        <v>150</v>
      </c>
      <c r="G15" s="162"/>
      <c r="H15" s="237">
        <v>3.55</v>
      </c>
      <c r="I15" s="78">
        <v>7.16</v>
      </c>
      <c r="J15" s="199">
        <v>17.64</v>
      </c>
      <c r="K15" s="377">
        <v>150.44999999999999</v>
      </c>
      <c r="L15" s="232">
        <v>0.11</v>
      </c>
      <c r="M15" s="13">
        <v>0.12</v>
      </c>
      <c r="N15" s="13">
        <v>21.47</v>
      </c>
      <c r="O15" s="13">
        <v>100</v>
      </c>
      <c r="P15" s="23">
        <v>0.09</v>
      </c>
      <c r="Q15" s="232">
        <v>51.59</v>
      </c>
      <c r="R15" s="13">
        <v>90.88</v>
      </c>
      <c r="S15" s="13">
        <v>30.76</v>
      </c>
      <c r="T15" s="13">
        <v>1.1499999999999999</v>
      </c>
      <c r="U15" s="13">
        <v>495.63</v>
      </c>
      <c r="V15" s="13">
        <v>6.0499999999999998E-3</v>
      </c>
      <c r="W15" s="13">
        <v>7.2999999999999996E-4</v>
      </c>
      <c r="X15" s="44">
        <v>0.03</v>
      </c>
    </row>
    <row r="16" spans="1:24" s="16" customFormat="1" ht="43.5" customHeight="1" x14ac:dyDescent="0.25">
      <c r="A16" s="104"/>
      <c r="B16" s="858"/>
      <c r="C16" s="139">
        <v>114</v>
      </c>
      <c r="D16" s="171" t="s">
        <v>46</v>
      </c>
      <c r="E16" s="208" t="s">
        <v>52</v>
      </c>
      <c r="F16" s="644">
        <v>200</v>
      </c>
      <c r="G16" s="125"/>
      <c r="H16" s="17">
        <v>0</v>
      </c>
      <c r="I16" s="15">
        <v>0</v>
      </c>
      <c r="J16" s="18">
        <v>7.27</v>
      </c>
      <c r="K16" s="181">
        <v>28.73</v>
      </c>
      <c r="L16" s="231">
        <v>0</v>
      </c>
      <c r="M16" s="17">
        <v>0</v>
      </c>
      <c r="N16" s="15">
        <v>0</v>
      </c>
      <c r="O16" s="15">
        <v>0</v>
      </c>
      <c r="P16" s="42">
        <v>0</v>
      </c>
      <c r="Q16" s="231">
        <v>0.26</v>
      </c>
      <c r="R16" s="15">
        <v>0.03</v>
      </c>
      <c r="S16" s="15">
        <v>0.03</v>
      </c>
      <c r="T16" s="15">
        <v>0.02</v>
      </c>
      <c r="U16" s="15">
        <v>0.28999999999999998</v>
      </c>
      <c r="V16" s="15">
        <v>0</v>
      </c>
      <c r="W16" s="15">
        <v>0</v>
      </c>
      <c r="X16" s="42">
        <v>0</v>
      </c>
    </row>
    <row r="17" spans="1:24" s="16" customFormat="1" ht="33.75" customHeight="1" x14ac:dyDescent="0.25">
      <c r="A17" s="104"/>
      <c r="B17" s="858"/>
      <c r="C17" s="568">
        <v>119</v>
      </c>
      <c r="D17" s="743" t="s">
        <v>14</v>
      </c>
      <c r="E17" s="143" t="s">
        <v>55</v>
      </c>
      <c r="F17" s="100">
        <v>45</v>
      </c>
      <c r="G17" s="162"/>
      <c r="H17" s="260">
        <v>3.42</v>
      </c>
      <c r="I17" s="20">
        <v>0.36</v>
      </c>
      <c r="J17" s="47">
        <v>22.14</v>
      </c>
      <c r="K17" s="259">
        <v>105.75</v>
      </c>
      <c r="L17" s="260">
        <v>0.05</v>
      </c>
      <c r="M17" s="20">
        <v>0.01</v>
      </c>
      <c r="N17" s="20">
        <v>0</v>
      </c>
      <c r="O17" s="20">
        <v>0</v>
      </c>
      <c r="P17" s="21">
        <v>0</v>
      </c>
      <c r="Q17" s="260">
        <v>9</v>
      </c>
      <c r="R17" s="20">
        <v>29.25</v>
      </c>
      <c r="S17" s="20">
        <v>6.3</v>
      </c>
      <c r="T17" s="20">
        <v>0.5</v>
      </c>
      <c r="U17" s="20">
        <v>41.85</v>
      </c>
      <c r="V17" s="20">
        <v>1E-3</v>
      </c>
      <c r="W17" s="20">
        <v>3.0000000000000001E-3</v>
      </c>
      <c r="X17" s="47">
        <v>6.53</v>
      </c>
    </row>
    <row r="18" spans="1:24" s="16" customFormat="1" ht="33.75" customHeight="1" x14ac:dyDescent="0.25">
      <c r="A18" s="104"/>
      <c r="B18" s="858"/>
      <c r="C18" s="561">
        <v>120</v>
      </c>
      <c r="D18" s="743" t="s">
        <v>15</v>
      </c>
      <c r="E18" s="143" t="s">
        <v>47</v>
      </c>
      <c r="F18" s="100">
        <v>25</v>
      </c>
      <c r="G18" s="162"/>
      <c r="H18" s="260">
        <v>1.65</v>
      </c>
      <c r="I18" s="20">
        <v>0.3</v>
      </c>
      <c r="J18" s="47">
        <v>10.050000000000001</v>
      </c>
      <c r="K18" s="259">
        <v>49.5</v>
      </c>
      <c r="L18" s="260">
        <v>0.04</v>
      </c>
      <c r="M18" s="20">
        <v>0.02</v>
      </c>
      <c r="N18" s="20">
        <v>0</v>
      </c>
      <c r="O18" s="20">
        <v>0</v>
      </c>
      <c r="P18" s="21">
        <v>0</v>
      </c>
      <c r="Q18" s="260">
        <v>7.25</v>
      </c>
      <c r="R18" s="20">
        <v>37.5</v>
      </c>
      <c r="S18" s="20">
        <v>11.75</v>
      </c>
      <c r="T18" s="20">
        <v>0.98</v>
      </c>
      <c r="U18" s="20">
        <v>58.75</v>
      </c>
      <c r="V18" s="20">
        <v>1E-3</v>
      </c>
      <c r="W18" s="20">
        <v>1E-3</v>
      </c>
      <c r="X18" s="47">
        <v>0</v>
      </c>
    </row>
    <row r="19" spans="1:24" s="16" customFormat="1" ht="33.75" customHeight="1" x14ac:dyDescent="0.25">
      <c r="A19" s="104"/>
      <c r="B19" s="858"/>
      <c r="C19" s="838"/>
      <c r="D19" s="752"/>
      <c r="E19" s="288" t="s">
        <v>20</v>
      </c>
      <c r="F19" s="369">
        <f>SUM(F12:F18)</f>
        <v>860</v>
      </c>
      <c r="G19" s="162"/>
      <c r="H19" s="193">
        <f t="shared" ref="H19:X19" si="1">SUM(H12:H18)</f>
        <v>29.759999999999998</v>
      </c>
      <c r="I19" s="35">
        <f t="shared" si="1"/>
        <v>30.22</v>
      </c>
      <c r="J19" s="67">
        <f t="shared" si="1"/>
        <v>92.71</v>
      </c>
      <c r="K19" s="369">
        <f t="shared" si="1"/>
        <v>769.32999999999993</v>
      </c>
      <c r="L19" s="193">
        <f t="shared" si="1"/>
        <v>0.38999999999999996</v>
      </c>
      <c r="M19" s="35">
        <f t="shared" si="1"/>
        <v>0.38</v>
      </c>
      <c r="N19" s="35">
        <f t="shared" si="1"/>
        <v>43.06</v>
      </c>
      <c r="O19" s="35">
        <f t="shared" si="1"/>
        <v>382.8</v>
      </c>
      <c r="P19" s="252">
        <f t="shared" si="1"/>
        <v>0.42000000000000004</v>
      </c>
      <c r="Q19" s="193">
        <f t="shared" si="1"/>
        <v>184.32999999999998</v>
      </c>
      <c r="R19" s="35">
        <f t="shared" si="1"/>
        <v>445.79999999999995</v>
      </c>
      <c r="S19" s="35">
        <f t="shared" si="1"/>
        <v>132.87</v>
      </c>
      <c r="T19" s="35">
        <f t="shared" si="1"/>
        <v>8.3800000000000008</v>
      </c>
      <c r="U19" s="35">
        <f t="shared" si="1"/>
        <v>1644.0899999999997</v>
      </c>
      <c r="V19" s="35">
        <f t="shared" si="1"/>
        <v>0.12504999999999999</v>
      </c>
      <c r="W19" s="35">
        <f t="shared" si="1"/>
        <v>1.873E-2</v>
      </c>
      <c r="X19" s="67">
        <f t="shared" si="1"/>
        <v>7.1160000000000005</v>
      </c>
    </row>
    <row r="20" spans="1:24" s="16" customFormat="1" ht="33.75" customHeight="1" thickBot="1" x14ac:dyDescent="0.3">
      <c r="A20" s="138"/>
      <c r="B20" s="859"/>
      <c r="C20" s="839"/>
      <c r="D20" s="753"/>
      <c r="E20" s="338" t="s">
        <v>21</v>
      </c>
      <c r="F20" s="197"/>
      <c r="G20" s="189"/>
      <c r="H20" s="195"/>
      <c r="I20" s="52"/>
      <c r="J20" s="115"/>
      <c r="K20" s="401">
        <f>K19/23.5</f>
        <v>32.737446808510633</v>
      </c>
      <c r="L20" s="195"/>
      <c r="M20" s="52"/>
      <c r="N20" s="52"/>
      <c r="O20" s="52"/>
      <c r="P20" s="122"/>
      <c r="Q20" s="195"/>
      <c r="R20" s="52"/>
      <c r="S20" s="52"/>
      <c r="T20" s="52"/>
      <c r="U20" s="52"/>
      <c r="V20" s="52"/>
      <c r="W20" s="52"/>
      <c r="X20" s="115"/>
    </row>
    <row r="21" spans="1:24" x14ac:dyDescent="0.25">
      <c r="A21" s="2"/>
      <c r="B21" s="2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24" ht="18.75" x14ac:dyDescent="0.25">
      <c r="A22" s="380"/>
      <c r="B22" s="380"/>
      <c r="C22" s="262"/>
      <c r="D22" s="204"/>
      <c r="E22" s="25"/>
      <c r="F22" s="26"/>
      <c r="G22" s="11"/>
      <c r="H22" s="9"/>
      <c r="I22" s="11"/>
      <c r="J22" s="11"/>
    </row>
    <row r="23" spans="1:24" ht="18.75" x14ac:dyDescent="0.25">
      <c r="A23" s="380"/>
      <c r="B23" s="380"/>
      <c r="C23" s="262"/>
      <c r="D23" s="262"/>
      <c r="E23" s="25"/>
      <c r="F23" s="26"/>
      <c r="G23" s="11"/>
      <c r="H23" s="11"/>
      <c r="I23" s="11"/>
      <c r="J23" s="11"/>
      <c r="R23" s="499"/>
    </row>
    <row r="24" spans="1:24" ht="18.75" x14ac:dyDescent="0.25">
      <c r="D24" s="11"/>
      <c r="E24" s="25"/>
      <c r="F24" s="26"/>
      <c r="G24" s="11"/>
      <c r="H24" s="11"/>
      <c r="I24" s="11"/>
      <c r="J24" s="11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6" spans="1:24" ht="18.75" x14ac:dyDescent="0.25">
      <c r="D26" s="11"/>
      <c r="E26" s="25"/>
      <c r="F26" s="26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35"/>
  <sheetViews>
    <sheetView zoomScale="70" zoomScaleNormal="70" workbookViewId="0">
      <selection activeCell="H18" sqref="H18:X18"/>
    </sheetView>
  </sheetViews>
  <sheetFormatPr defaultRowHeight="15" x14ac:dyDescent="0.25"/>
  <cols>
    <col min="1" max="1" width="16.85546875" customWidth="1"/>
    <col min="2" max="2" width="16.85546875" style="830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5" ht="23.25" x14ac:dyDescent="0.35">
      <c r="A2" s="6" t="s">
        <v>1</v>
      </c>
      <c r="B2" s="860"/>
      <c r="C2" s="7"/>
      <c r="D2" s="6" t="s">
        <v>3</v>
      </c>
      <c r="E2" s="6"/>
      <c r="F2" s="8" t="s">
        <v>2</v>
      </c>
      <c r="G2" s="116">
        <v>11</v>
      </c>
      <c r="H2" s="6"/>
      <c r="K2" s="8"/>
      <c r="L2" s="7"/>
      <c r="M2" s="1"/>
      <c r="N2" s="2"/>
    </row>
    <row r="3" spans="1:25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s="16" customFormat="1" ht="21.75" customHeight="1" thickBot="1" x14ac:dyDescent="0.3">
      <c r="A4" s="80"/>
      <c r="B4" s="861"/>
      <c r="C4" s="803" t="s">
        <v>39</v>
      </c>
      <c r="D4" s="238"/>
      <c r="E4" s="707"/>
      <c r="F4" s="803"/>
      <c r="G4" s="803"/>
      <c r="H4" s="783" t="s">
        <v>22</v>
      </c>
      <c r="I4" s="782"/>
      <c r="J4" s="780"/>
      <c r="K4" s="680" t="s">
        <v>23</v>
      </c>
      <c r="L4" s="978" t="s">
        <v>24</v>
      </c>
      <c r="M4" s="979"/>
      <c r="N4" s="980"/>
      <c r="O4" s="980"/>
      <c r="P4" s="981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5" s="16" customFormat="1" ht="46.5" thickBot="1" x14ac:dyDescent="0.3">
      <c r="A5" s="81" t="s">
        <v>0</v>
      </c>
      <c r="B5" s="862"/>
      <c r="C5" s="102" t="s">
        <v>40</v>
      </c>
      <c r="D5" s="681" t="s">
        <v>41</v>
      </c>
      <c r="E5" s="102" t="s">
        <v>38</v>
      </c>
      <c r="F5" s="102" t="s">
        <v>26</v>
      </c>
      <c r="G5" s="102" t="s">
        <v>37</v>
      </c>
      <c r="H5" s="98" t="s">
        <v>27</v>
      </c>
      <c r="I5" s="498" t="s">
        <v>28</v>
      </c>
      <c r="J5" s="98" t="s">
        <v>29</v>
      </c>
      <c r="K5" s="682" t="s">
        <v>30</v>
      </c>
      <c r="L5" s="352" t="s">
        <v>31</v>
      </c>
      <c r="M5" s="352" t="s">
        <v>116</v>
      </c>
      <c r="N5" s="352" t="s">
        <v>32</v>
      </c>
      <c r="O5" s="497" t="s">
        <v>117</v>
      </c>
      <c r="P5" s="352" t="s">
        <v>118</v>
      </c>
      <c r="Q5" s="352" t="s">
        <v>33</v>
      </c>
      <c r="R5" s="352" t="s">
        <v>34</v>
      </c>
      <c r="S5" s="352" t="s">
        <v>35</v>
      </c>
      <c r="T5" s="352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5" s="16" customFormat="1" ht="26.45" customHeight="1" x14ac:dyDescent="0.25">
      <c r="A6" s="82" t="s">
        <v>6</v>
      </c>
      <c r="B6" s="553"/>
      <c r="C6" s="130">
        <v>13</v>
      </c>
      <c r="D6" s="662" t="s">
        <v>19</v>
      </c>
      <c r="E6" s="391" t="s">
        <v>58</v>
      </c>
      <c r="F6" s="130">
        <v>60</v>
      </c>
      <c r="G6" s="572"/>
      <c r="H6" s="251">
        <v>1.1200000000000001</v>
      </c>
      <c r="I6" s="40">
        <v>4.2699999999999996</v>
      </c>
      <c r="J6" s="41">
        <v>6.02</v>
      </c>
      <c r="K6" s="183">
        <v>68.62</v>
      </c>
      <c r="L6" s="251">
        <v>0.03</v>
      </c>
      <c r="M6" s="39">
        <v>0.04</v>
      </c>
      <c r="N6" s="40">
        <v>3.29</v>
      </c>
      <c r="O6" s="40">
        <v>450</v>
      </c>
      <c r="P6" s="43">
        <v>0</v>
      </c>
      <c r="Q6" s="251">
        <v>14.45</v>
      </c>
      <c r="R6" s="40">
        <v>29.75</v>
      </c>
      <c r="S6" s="40">
        <v>18.420000000000002</v>
      </c>
      <c r="T6" s="40">
        <v>0.54</v>
      </c>
      <c r="U6" s="40">
        <v>161.77000000000001</v>
      </c>
      <c r="V6" s="40">
        <v>3.0000000000000001E-3</v>
      </c>
      <c r="W6" s="40">
        <v>1E-3</v>
      </c>
      <c r="X6" s="41">
        <v>0.02</v>
      </c>
    </row>
    <row r="7" spans="1:25" s="37" customFormat="1" ht="26.45" customHeight="1" x14ac:dyDescent="0.25">
      <c r="A7" s="83"/>
      <c r="B7" s="543" t="s">
        <v>73</v>
      </c>
      <c r="C7" s="174">
        <v>153</v>
      </c>
      <c r="D7" s="692" t="s">
        <v>10</v>
      </c>
      <c r="E7" s="711" t="s">
        <v>186</v>
      </c>
      <c r="F7" s="174">
        <v>90</v>
      </c>
      <c r="G7" s="754"/>
      <c r="H7" s="236">
        <v>12.52</v>
      </c>
      <c r="I7" s="55">
        <v>10</v>
      </c>
      <c r="J7" s="71">
        <v>12.3</v>
      </c>
      <c r="K7" s="235">
        <v>190.38</v>
      </c>
      <c r="L7" s="54">
        <v>7.0000000000000007E-2</v>
      </c>
      <c r="M7" s="54">
        <v>0.1</v>
      </c>
      <c r="N7" s="55">
        <v>3.49</v>
      </c>
      <c r="O7" s="55">
        <v>40</v>
      </c>
      <c r="P7" s="56">
        <v>0.01</v>
      </c>
      <c r="Q7" s="236">
        <v>18.78</v>
      </c>
      <c r="R7" s="55">
        <v>112.4</v>
      </c>
      <c r="S7" s="55">
        <v>21.07</v>
      </c>
      <c r="T7" s="55">
        <v>1.57</v>
      </c>
      <c r="U7" s="55">
        <v>273.92</v>
      </c>
      <c r="V7" s="55">
        <v>5.0000000000000001E-3</v>
      </c>
      <c r="W7" s="55">
        <v>1E-3</v>
      </c>
      <c r="X7" s="71">
        <v>0.06</v>
      </c>
    </row>
    <row r="8" spans="1:25" s="37" customFormat="1" ht="26.45" customHeight="1" x14ac:dyDescent="0.25">
      <c r="A8" s="83"/>
      <c r="B8" s="178" t="s">
        <v>75</v>
      </c>
      <c r="C8" s="175">
        <v>89</v>
      </c>
      <c r="D8" s="461" t="s">
        <v>10</v>
      </c>
      <c r="E8" s="285" t="s">
        <v>90</v>
      </c>
      <c r="F8" s="599">
        <v>90</v>
      </c>
      <c r="G8" s="178"/>
      <c r="H8" s="331">
        <v>18.13</v>
      </c>
      <c r="I8" s="58">
        <v>17.05</v>
      </c>
      <c r="J8" s="72">
        <v>3.69</v>
      </c>
      <c r="K8" s="330">
        <v>240.96</v>
      </c>
      <c r="L8" s="331">
        <v>0.06</v>
      </c>
      <c r="M8" s="634">
        <v>0.13</v>
      </c>
      <c r="N8" s="58">
        <v>1.06</v>
      </c>
      <c r="O8" s="58">
        <v>0</v>
      </c>
      <c r="P8" s="59">
        <v>0</v>
      </c>
      <c r="Q8" s="331">
        <v>17.03</v>
      </c>
      <c r="R8" s="58">
        <v>176.72</v>
      </c>
      <c r="S8" s="58">
        <v>23.18</v>
      </c>
      <c r="T8" s="58">
        <v>2.61</v>
      </c>
      <c r="U8" s="58">
        <v>317</v>
      </c>
      <c r="V8" s="58">
        <v>7.0000000000000001E-3</v>
      </c>
      <c r="W8" s="58">
        <v>0</v>
      </c>
      <c r="X8" s="72">
        <v>0.06</v>
      </c>
    </row>
    <row r="9" spans="1:25" s="37" customFormat="1" ht="26.45" customHeight="1" x14ac:dyDescent="0.25">
      <c r="A9" s="83"/>
      <c r="B9" s="163"/>
      <c r="C9" s="126">
        <v>53</v>
      </c>
      <c r="D9" s="663" t="s">
        <v>64</v>
      </c>
      <c r="E9" s="305" t="s">
        <v>97</v>
      </c>
      <c r="F9" s="99">
        <v>150</v>
      </c>
      <c r="G9" s="127"/>
      <c r="H9" s="74">
        <v>3.34</v>
      </c>
      <c r="I9" s="13">
        <v>4.91</v>
      </c>
      <c r="J9" s="23">
        <v>33.93</v>
      </c>
      <c r="K9" s="128">
        <v>191.49</v>
      </c>
      <c r="L9" s="74">
        <v>0.03</v>
      </c>
      <c r="M9" s="74">
        <v>0.02</v>
      </c>
      <c r="N9" s="13">
        <v>0</v>
      </c>
      <c r="O9" s="13">
        <v>20</v>
      </c>
      <c r="P9" s="23">
        <v>0.09</v>
      </c>
      <c r="Q9" s="232">
        <v>6.29</v>
      </c>
      <c r="R9" s="13">
        <v>67.34</v>
      </c>
      <c r="S9" s="34">
        <v>21.83</v>
      </c>
      <c r="T9" s="13">
        <v>0.46</v>
      </c>
      <c r="U9" s="13">
        <v>43.27</v>
      </c>
      <c r="V9" s="13">
        <v>1E-3</v>
      </c>
      <c r="W9" s="13">
        <v>7.0000000000000001E-3</v>
      </c>
      <c r="X9" s="44">
        <v>0.02</v>
      </c>
    </row>
    <row r="10" spans="1:25" s="37" customFormat="1" ht="42.75" customHeight="1" x14ac:dyDescent="0.25">
      <c r="A10" s="83"/>
      <c r="B10" s="274"/>
      <c r="C10" s="125">
        <v>107</v>
      </c>
      <c r="D10" s="171" t="s">
        <v>18</v>
      </c>
      <c r="E10" s="360" t="s">
        <v>132</v>
      </c>
      <c r="F10" s="729">
        <v>200</v>
      </c>
      <c r="G10" s="163"/>
      <c r="H10" s="231">
        <v>1</v>
      </c>
      <c r="I10" s="15">
        <v>0.2</v>
      </c>
      <c r="J10" s="42">
        <v>20.2</v>
      </c>
      <c r="K10" s="242">
        <v>92</v>
      </c>
      <c r="L10" s="231">
        <v>0.02</v>
      </c>
      <c r="M10" s="15">
        <v>0.02</v>
      </c>
      <c r="N10" s="15">
        <v>4</v>
      </c>
      <c r="O10" s="15">
        <v>0</v>
      </c>
      <c r="P10" s="18">
        <v>0</v>
      </c>
      <c r="Q10" s="231">
        <v>14</v>
      </c>
      <c r="R10" s="15">
        <v>14</v>
      </c>
      <c r="S10" s="15">
        <v>8</v>
      </c>
      <c r="T10" s="15">
        <v>2.8</v>
      </c>
      <c r="U10" s="15">
        <v>240</v>
      </c>
      <c r="V10" s="15">
        <v>2E-3</v>
      </c>
      <c r="W10" s="15">
        <v>0</v>
      </c>
      <c r="X10" s="42">
        <v>0</v>
      </c>
    </row>
    <row r="11" spans="1:25" s="37" customFormat="1" ht="26.45" customHeight="1" x14ac:dyDescent="0.25">
      <c r="A11" s="83"/>
      <c r="B11" s="163"/>
      <c r="C11" s="128">
        <v>119</v>
      </c>
      <c r="D11" s="558" t="s">
        <v>14</v>
      </c>
      <c r="E11" s="142" t="s">
        <v>55</v>
      </c>
      <c r="F11" s="267">
        <v>20</v>
      </c>
      <c r="G11" s="125"/>
      <c r="H11" s="231">
        <v>1.52</v>
      </c>
      <c r="I11" s="15">
        <v>0.16</v>
      </c>
      <c r="J11" s="42">
        <v>9.84</v>
      </c>
      <c r="K11" s="532">
        <v>47</v>
      </c>
      <c r="L11" s="231">
        <v>0.02</v>
      </c>
      <c r="M11" s="15">
        <v>0.01</v>
      </c>
      <c r="N11" s="15">
        <v>0</v>
      </c>
      <c r="O11" s="15">
        <v>0</v>
      </c>
      <c r="P11" s="18">
        <v>0</v>
      </c>
      <c r="Q11" s="231">
        <v>4</v>
      </c>
      <c r="R11" s="15">
        <v>13</v>
      </c>
      <c r="S11" s="15">
        <v>2.8</v>
      </c>
      <c r="T11" s="15">
        <v>0.22</v>
      </c>
      <c r="U11" s="15">
        <v>18.600000000000001</v>
      </c>
      <c r="V11" s="15">
        <v>1E-3</v>
      </c>
      <c r="W11" s="15">
        <v>1E-3</v>
      </c>
      <c r="X11" s="42">
        <v>2.9</v>
      </c>
      <c r="Y11" s="16"/>
    </row>
    <row r="12" spans="1:25" s="37" customFormat="1" ht="40.5" customHeight="1" x14ac:dyDescent="0.25">
      <c r="A12" s="83"/>
      <c r="B12" s="163"/>
      <c r="C12" s="125">
        <v>120</v>
      </c>
      <c r="D12" s="171" t="s">
        <v>15</v>
      </c>
      <c r="E12" s="142" t="s">
        <v>47</v>
      </c>
      <c r="F12" s="139">
        <v>20</v>
      </c>
      <c r="G12" s="665"/>
      <c r="H12" s="231">
        <v>1.32</v>
      </c>
      <c r="I12" s="15">
        <v>0.24</v>
      </c>
      <c r="J12" s="42">
        <v>8.0399999999999991</v>
      </c>
      <c r="K12" s="182">
        <v>39.6</v>
      </c>
      <c r="L12" s="260">
        <v>0.03</v>
      </c>
      <c r="M12" s="19">
        <v>0.02</v>
      </c>
      <c r="N12" s="20">
        <v>0</v>
      </c>
      <c r="O12" s="20">
        <v>0</v>
      </c>
      <c r="P12" s="47">
        <v>0</v>
      </c>
      <c r="Q12" s="260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7">
        <v>0</v>
      </c>
    </row>
    <row r="13" spans="1:25" s="37" customFormat="1" ht="36" customHeight="1" x14ac:dyDescent="0.25">
      <c r="A13" s="83"/>
      <c r="B13" s="543" t="s">
        <v>73</v>
      </c>
      <c r="C13" s="368"/>
      <c r="D13" s="692"/>
      <c r="E13" s="286" t="s">
        <v>20</v>
      </c>
      <c r="F13" s="279">
        <f>F6+F7+F9+F10+F11+F12</f>
        <v>540</v>
      </c>
      <c r="G13" s="402"/>
      <c r="H13" s="192">
        <f t="shared" ref="H13:X13" si="0">H6+H7+H9+H10+H11+H12</f>
        <v>20.82</v>
      </c>
      <c r="I13" s="22">
        <f t="shared" si="0"/>
        <v>19.779999999999998</v>
      </c>
      <c r="J13" s="62">
        <f t="shared" si="0"/>
        <v>90.330000000000013</v>
      </c>
      <c r="K13" s="279">
        <f t="shared" si="0"/>
        <v>629.09</v>
      </c>
      <c r="L13" s="53">
        <f t="shared" si="0"/>
        <v>0.19999999999999998</v>
      </c>
      <c r="M13" s="22">
        <f t="shared" si="0"/>
        <v>0.21</v>
      </c>
      <c r="N13" s="22">
        <f t="shared" si="0"/>
        <v>10.780000000000001</v>
      </c>
      <c r="O13" s="22">
        <f t="shared" si="0"/>
        <v>510</v>
      </c>
      <c r="P13" s="109">
        <f t="shared" si="0"/>
        <v>9.9999999999999992E-2</v>
      </c>
      <c r="Q13" s="192">
        <f t="shared" si="0"/>
        <v>63.32</v>
      </c>
      <c r="R13" s="22">
        <f t="shared" si="0"/>
        <v>266.49</v>
      </c>
      <c r="S13" s="22">
        <f t="shared" si="0"/>
        <v>81.52</v>
      </c>
      <c r="T13" s="22">
        <f t="shared" si="0"/>
        <v>6.37</v>
      </c>
      <c r="U13" s="22">
        <f t="shared" si="0"/>
        <v>784.56000000000006</v>
      </c>
      <c r="V13" s="22">
        <f t="shared" si="0"/>
        <v>1.3000000000000001E-2</v>
      </c>
      <c r="W13" s="22">
        <f t="shared" si="0"/>
        <v>1.1000000000000003E-2</v>
      </c>
      <c r="X13" s="62">
        <f t="shared" si="0"/>
        <v>3</v>
      </c>
    </row>
    <row r="14" spans="1:25" s="37" customFormat="1" ht="30" customHeight="1" x14ac:dyDescent="0.25">
      <c r="A14" s="83"/>
      <c r="B14" s="178" t="s">
        <v>75</v>
      </c>
      <c r="C14" s="230"/>
      <c r="D14" s="755"/>
      <c r="E14" s="287" t="s">
        <v>20</v>
      </c>
      <c r="F14" s="278">
        <f>F6+F8+F9+F10+F11+F12</f>
        <v>540</v>
      </c>
      <c r="G14" s="403"/>
      <c r="H14" s="405">
        <f t="shared" ref="H14:X14" si="1">H6+H8+H9+H10+H11+H12</f>
        <v>26.43</v>
      </c>
      <c r="I14" s="63">
        <f t="shared" si="1"/>
        <v>26.83</v>
      </c>
      <c r="J14" s="406">
        <f t="shared" si="1"/>
        <v>81.72</v>
      </c>
      <c r="K14" s="278">
        <f t="shared" si="1"/>
        <v>679.67000000000007</v>
      </c>
      <c r="L14" s="64">
        <f t="shared" si="1"/>
        <v>0.18999999999999997</v>
      </c>
      <c r="M14" s="63">
        <f t="shared" si="1"/>
        <v>0.24</v>
      </c>
      <c r="N14" s="63">
        <f t="shared" si="1"/>
        <v>8.35</v>
      </c>
      <c r="O14" s="63">
        <f t="shared" si="1"/>
        <v>470</v>
      </c>
      <c r="P14" s="412">
        <f t="shared" si="1"/>
        <v>0.09</v>
      </c>
      <c r="Q14" s="405">
        <f t="shared" si="1"/>
        <v>61.57</v>
      </c>
      <c r="R14" s="63">
        <f t="shared" si="1"/>
        <v>330.81</v>
      </c>
      <c r="S14" s="63">
        <f t="shared" si="1"/>
        <v>83.63000000000001</v>
      </c>
      <c r="T14" s="63">
        <f t="shared" si="1"/>
        <v>7.41</v>
      </c>
      <c r="U14" s="63">
        <f t="shared" si="1"/>
        <v>827.64</v>
      </c>
      <c r="V14" s="63">
        <f t="shared" si="1"/>
        <v>1.4999999999999999E-2</v>
      </c>
      <c r="W14" s="63">
        <f t="shared" si="1"/>
        <v>1.0000000000000002E-2</v>
      </c>
      <c r="X14" s="406">
        <f t="shared" si="1"/>
        <v>3</v>
      </c>
    </row>
    <row r="15" spans="1:25" s="37" customFormat="1" ht="26.25" customHeight="1" x14ac:dyDescent="0.25">
      <c r="A15" s="83"/>
      <c r="B15" s="543" t="s">
        <v>73</v>
      </c>
      <c r="C15" s="229"/>
      <c r="D15" s="756"/>
      <c r="E15" s="757" t="s">
        <v>21</v>
      </c>
      <c r="F15" s="358"/>
      <c r="G15" s="404"/>
      <c r="H15" s="407"/>
      <c r="I15" s="106"/>
      <c r="J15" s="107"/>
      <c r="K15" s="411">
        <f>K13/23.5</f>
        <v>26.769787234042553</v>
      </c>
      <c r="L15" s="409"/>
      <c r="M15" s="409"/>
      <c r="N15" s="106"/>
      <c r="O15" s="106"/>
      <c r="P15" s="413"/>
      <c r="Q15" s="407"/>
      <c r="R15" s="106"/>
      <c r="S15" s="106"/>
      <c r="T15" s="106"/>
      <c r="U15" s="106"/>
      <c r="V15" s="106"/>
      <c r="W15" s="106"/>
      <c r="X15" s="107"/>
    </row>
    <row r="16" spans="1:25" s="37" customFormat="1" ht="28.5" customHeight="1" thickBot="1" x14ac:dyDescent="0.3">
      <c r="A16" s="83"/>
      <c r="B16" s="833" t="s">
        <v>75</v>
      </c>
      <c r="C16" s="177"/>
      <c r="D16" s="700"/>
      <c r="E16" s="699" t="s">
        <v>21</v>
      </c>
      <c r="F16" s="573"/>
      <c r="G16" s="758"/>
      <c r="H16" s="291"/>
      <c r="I16" s="156"/>
      <c r="J16" s="157"/>
      <c r="K16" s="574">
        <f>K14/23.5</f>
        <v>28.922127659574471</v>
      </c>
      <c r="L16" s="575"/>
      <c r="M16" s="575"/>
      <c r="N16" s="156"/>
      <c r="O16" s="156"/>
      <c r="P16" s="179"/>
      <c r="Q16" s="291"/>
      <c r="R16" s="156"/>
      <c r="S16" s="156"/>
      <c r="T16" s="156"/>
      <c r="U16" s="156"/>
      <c r="V16" s="156"/>
      <c r="W16" s="156"/>
      <c r="X16" s="157"/>
    </row>
    <row r="17" spans="1:24" s="16" customFormat="1" ht="33.75" customHeight="1" x14ac:dyDescent="0.25">
      <c r="A17" s="84" t="s">
        <v>7</v>
      </c>
      <c r="B17" s="863"/>
      <c r="C17" s="210">
        <v>10</v>
      </c>
      <c r="D17" s="257" t="s">
        <v>19</v>
      </c>
      <c r="E17" s="601" t="s">
        <v>138</v>
      </c>
      <c r="F17" s="759">
        <v>60</v>
      </c>
      <c r="G17" s="661"/>
      <c r="H17" s="244">
        <v>0.49</v>
      </c>
      <c r="I17" s="38">
        <v>5.55</v>
      </c>
      <c r="J17" s="49">
        <v>1.51</v>
      </c>
      <c r="K17" s="503">
        <v>53.28</v>
      </c>
      <c r="L17" s="38">
        <v>0.02</v>
      </c>
      <c r="M17" s="38">
        <v>0.02</v>
      </c>
      <c r="N17" s="38">
        <v>7.9</v>
      </c>
      <c r="O17" s="38">
        <v>20</v>
      </c>
      <c r="P17" s="38">
        <v>0</v>
      </c>
      <c r="Q17" s="251">
        <v>18.73</v>
      </c>
      <c r="R17" s="40">
        <v>25.25</v>
      </c>
      <c r="S17" s="40">
        <v>9.35</v>
      </c>
      <c r="T17" s="40">
        <v>0.37</v>
      </c>
      <c r="U17" s="40">
        <v>114.23</v>
      </c>
      <c r="V17" s="40">
        <v>0</v>
      </c>
      <c r="W17" s="40">
        <v>0</v>
      </c>
      <c r="X17" s="41">
        <v>0</v>
      </c>
    </row>
    <row r="18" spans="1:24" s="37" customFormat="1" ht="33.75" customHeight="1" x14ac:dyDescent="0.25">
      <c r="A18" s="83"/>
      <c r="B18" s="162"/>
      <c r="C18" s="126">
        <v>40</v>
      </c>
      <c r="D18" s="124" t="s">
        <v>9</v>
      </c>
      <c r="E18" s="170" t="s">
        <v>101</v>
      </c>
      <c r="F18" s="220">
        <v>200</v>
      </c>
      <c r="G18" s="100"/>
      <c r="H18" s="237">
        <v>4.9400000000000004</v>
      </c>
      <c r="I18" s="78">
        <v>4.7</v>
      </c>
      <c r="J18" s="79">
        <v>13.19</v>
      </c>
      <c r="K18" s="202">
        <v>114.69</v>
      </c>
      <c r="L18" s="237">
        <v>0.04</v>
      </c>
      <c r="M18" s="200">
        <v>0.05</v>
      </c>
      <c r="N18" s="78">
        <v>3.38</v>
      </c>
      <c r="O18" s="78">
        <v>140</v>
      </c>
      <c r="P18" s="199">
        <v>0</v>
      </c>
      <c r="Q18" s="237">
        <v>16.55</v>
      </c>
      <c r="R18" s="78">
        <v>61</v>
      </c>
      <c r="S18" s="78">
        <v>18.53</v>
      </c>
      <c r="T18" s="78">
        <v>0.74</v>
      </c>
      <c r="U18" s="78">
        <v>155.46</v>
      </c>
      <c r="V18" s="78">
        <v>2E-3</v>
      </c>
      <c r="W18" s="78">
        <v>2E-3</v>
      </c>
      <c r="X18" s="199">
        <v>0.04</v>
      </c>
    </row>
    <row r="19" spans="1:24" s="37" customFormat="1" ht="33.75" customHeight="1" x14ac:dyDescent="0.25">
      <c r="A19" s="90"/>
      <c r="B19" s="162"/>
      <c r="C19" s="126">
        <v>86</v>
      </c>
      <c r="D19" s="143" t="s">
        <v>10</v>
      </c>
      <c r="E19" s="270" t="s">
        <v>79</v>
      </c>
      <c r="F19" s="220">
        <v>240</v>
      </c>
      <c r="G19" s="100"/>
      <c r="H19" s="231">
        <v>20.149999999999999</v>
      </c>
      <c r="I19" s="15">
        <v>19.079999999999998</v>
      </c>
      <c r="J19" s="21">
        <v>24.59</v>
      </c>
      <c r="K19" s="181">
        <v>350.62</v>
      </c>
      <c r="L19" s="231">
        <v>0.18</v>
      </c>
      <c r="M19" s="17">
        <v>0.21</v>
      </c>
      <c r="N19" s="15">
        <v>13.9</v>
      </c>
      <c r="O19" s="15">
        <v>10</v>
      </c>
      <c r="P19" s="42">
        <v>0</v>
      </c>
      <c r="Q19" s="231">
        <v>33.06</v>
      </c>
      <c r="R19" s="15">
        <v>248.02</v>
      </c>
      <c r="S19" s="15">
        <v>54.32</v>
      </c>
      <c r="T19" s="15">
        <v>3.8</v>
      </c>
      <c r="U19" s="15">
        <v>1036.04</v>
      </c>
      <c r="V19" s="15">
        <v>1.4E-2</v>
      </c>
      <c r="W19" s="15">
        <v>1E-3</v>
      </c>
      <c r="X19" s="42">
        <v>0.1</v>
      </c>
    </row>
    <row r="20" spans="1:24" s="16" customFormat="1" ht="43.5" customHeight="1" x14ac:dyDescent="0.25">
      <c r="A20" s="85"/>
      <c r="B20" s="163"/>
      <c r="C20" s="127">
        <v>102</v>
      </c>
      <c r="D20" s="305" t="s">
        <v>18</v>
      </c>
      <c r="E20" s="647" t="s">
        <v>80</v>
      </c>
      <c r="F20" s="646">
        <v>200</v>
      </c>
      <c r="G20" s="99"/>
      <c r="H20" s="231">
        <v>0.83</v>
      </c>
      <c r="I20" s="15">
        <v>0.04</v>
      </c>
      <c r="J20" s="18">
        <v>15.16</v>
      </c>
      <c r="K20" s="181">
        <v>64.22</v>
      </c>
      <c r="L20" s="231">
        <v>0.01</v>
      </c>
      <c r="M20" s="17">
        <v>0.03</v>
      </c>
      <c r="N20" s="15">
        <v>0.27</v>
      </c>
      <c r="O20" s="15">
        <v>60</v>
      </c>
      <c r="P20" s="42">
        <v>0</v>
      </c>
      <c r="Q20" s="231">
        <v>24.15</v>
      </c>
      <c r="R20" s="15">
        <v>21.59</v>
      </c>
      <c r="S20" s="15">
        <v>15.53</v>
      </c>
      <c r="T20" s="15">
        <v>0.49</v>
      </c>
      <c r="U20" s="15">
        <v>242.47</v>
      </c>
      <c r="V20" s="15">
        <v>1E-3</v>
      </c>
      <c r="W20" s="15">
        <v>0</v>
      </c>
      <c r="X20" s="42">
        <v>0.01</v>
      </c>
    </row>
    <row r="21" spans="1:24" s="16" customFormat="1" ht="33.75" customHeight="1" x14ac:dyDescent="0.25">
      <c r="A21" s="85"/>
      <c r="B21" s="163"/>
      <c r="C21" s="128">
        <v>119</v>
      </c>
      <c r="D21" s="142" t="s">
        <v>14</v>
      </c>
      <c r="E21" s="171" t="s">
        <v>55</v>
      </c>
      <c r="F21" s="126">
        <v>30</v>
      </c>
      <c r="G21" s="126"/>
      <c r="H21" s="19">
        <v>2.2799999999999998</v>
      </c>
      <c r="I21" s="20">
        <v>0.24</v>
      </c>
      <c r="J21" s="21">
        <v>14.76</v>
      </c>
      <c r="K21" s="258">
        <v>70.5</v>
      </c>
      <c r="L21" s="260">
        <v>0.03</v>
      </c>
      <c r="M21" s="19">
        <v>0.01</v>
      </c>
      <c r="N21" s="20">
        <v>0</v>
      </c>
      <c r="O21" s="20">
        <v>0</v>
      </c>
      <c r="P21" s="47">
        <v>0</v>
      </c>
      <c r="Q21" s="260">
        <v>6</v>
      </c>
      <c r="R21" s="20">
        <v>19.5</v>
      </c>
      <c r="S21" s="20">
        <v>4.2</v>
      </c>
      <c r="T21" s="20">
        <v>0.33</v>
      </c>
      <c r="U21" s="20">
        <v>27.9</v>
      </c>
      <c r="V21" s="20">
        <v>1E-3</v>
      </c>
      <c r="W21" s="20">
        <v>2E-3</v>
      </c>
      <c r="X21" s="47">
        <v>4.3499999999999996</v>
      </c>
    </row>
    <row r="22" spans="1:24" s="16" customFormat="1" ht="33.75" customHeight="1" x14ac:dyDescent="0.25">
      <c r="A22" s="85"/>
      <c r="B22" s="163"/>
      <c r="C22" s="125">
        <v>120</v>
      </c>
      <c r="D22" s="142" t="s">
        <v>15</v>
      </c>
      <c r="E22" s="171" t="s">
        <v>47</v>
      </c>
      <c r="F22" s="126">
        <v>20</v>
      </c>
      <c r="G22" s="126"/>
      <c r="H22" s="19">
        <v>1.32</v>
      </c>
      <c r="I22" s="20">
        <v>0.24</v>
      </c>
      <c r="J22" s="21">
        <v>8.0399999999999991</v>
      </c>
      <c r="K22" s="258">
        <v>39.6</v>
      </c>
      <c r="L22" s="260">
        <v>0.03</v>
      </c>
      <c r="M22" s="19">
        <v>0.02</v>
      </c>
      <c r="N22" s="20">
        <v>0</v>
      </c>
      <c r="O22" s="20">
        <v>0</v>
      </c>
      <c r="P22" s="47">
        <v>0</v>
      </c>
      <c r="Q22" s="260">
        <v>5.8</v>
      </c>
      <c r="R22" s="20">
        <v>30</v>
      </c>
      <c r="S22" s="20">
        <v>9.4</v>
      </c>
      <c r="T22" s="20">
        <v>0.78</v>
      </c>
      <c r="U22" s="20">
        <v>47</v>
      </c>
      <c r="V22" s="20">
        <v>1E-3</v>
      </c>
      <c r="W22" s="20">
        <v>1E-3</v>
      </c>
      <c r="X22" s="47">
        <v>0</v>
      </c>
    </row>
    <row r="23" spans="1:24" s="37" customFormat="1" ht="33.75" customHeight="1" x14ac:dyDescent="0.25">
      <c r="A23" s="90"/>
      <c r="B23" s="162"/>
      <c r="C23" s="126"/>
      <c r="D23" s="143"/>
      <c r="E23" s="281" t="s">
        <v>20</v>
      </c>
      <c r="F23" s="254">
        <f>SUM(F17:F22)</f>
        <v>750</v>
      </c>
      <c r="G23" s="100"/>
      <c r="H23" s="260">
        <f>H17+H18+H19+H20+H21+H22</f>
        <v>30.009999999999998</v>
      </c>
      <c r="I23" s="20">
        <f t="shared" ref="I23:J23" si="2">I17+I18+I19+I20+I21+I22</f>
        <v>29.849999999999994</v>
      </c>
      <c r="J23" s="21">
        <f t="shared" si="2"/>
        <v>77.25</v>
      </c>
      <c r="K23" s="215">
        <f>K17+K18+K19+K20+K21+K22</f>
        <v>692.91000000000008</v>
      </c>
      <c r="L23" s="260">
        <f t="shared" ref="L23:X23" si="3">L17+L18+L19+L20+L21+L22</f>
        <v>0.31000000000000005</v>
      </c>
      <c r="M23" s="20">
        <f t="shared" si="3"/>
        <v>0.34000000000000008</v>
      </c>
      <c r="N23" s="20">
        <f t="shared" si="3"/>
        <v>25.45</v>
      </c>
      <c r="O23" s="20">
        <f t="shared" si="3"/>
        <v>230</v>
      </c>
      <c r="P23" s="47">
        <f t="shared" si="3"/>
        <v>0</v>
      </c>
      <c r="Q23" s="260">
        <f t="shared" si="3"/>
        <v>104.29</v>
      </c>
      <c r="R23" s="20">
        <f t="shared" si="3"/>
        <v>405.35999999999996</v>
      </c>
      <c r="S23" s="20">
        <f t="shared" si="3"/>
        <v>111.33000000000001</v>
      </c>
      <c r="T23" s="20">
        <f t="shared" si="3"/>
        <v>6.5100000000000007</v>
      </c>
      <c r="U23" s="20">
        <f t="shared" si="3"/>
        <v>1623.1000000000001</v>
      </c>
      <c r="V23" s="20">
        <f t="shared" si="3"/>
        <v>1.9000000000000003E-2</v>
      </c>
      <c r="W23" s="20">
        <f t="shared" si="3"/>
        <v>6.0000000000000001E-3</v>
      </c>
      <c r="X23" s="47">
        <f t="shared" si="3"/>
        <v>4.5</v>
      </c>
    </row>
    <row r="24" spans="1:24" s="37" customFormat="1" ht="33.75" customHeight="1" thickBot="1" x14ac:dyDescent="0.3">
      <c r="A24" s="114"/>
      <c r="B24" s="189"/>
      <c r="C24" s="132"/>
      <c r="D24" s="475"/>
      <c r="E24" s="667" t="s">
        <v>21</v>
      </c>
      <c r="F24" s="129"/>
      <c r="G24" s="197"/>
      <c r="H24" s="195"/>
      <c r="I24" s="52"/>
      <c r="J24" s="122"/>
      <c r="K24" s="364">
        <f>K23/23.5</f>
        <v>29.48553191489362</v>
      </c>
      <c r="L24" s="195"/>
      <c r="M24" s="147"/>
      <c r="N24" s="52"/>
      <c r="O24" s="52"/>
      <c r="P24" s="115"/>
      <c r="Q24" s="195"/>
      <c r="R24" s="52"/>
      <c r="S24" s="52"/>
      <c r="T24" s="52"/>
      <c r="U24" s="52"/>
      <c r="V24" s="52"/>
      <c r="W24" s="52"/>
      <c r="X24" s="115"/>
    </row>
    <row r="25" spans="1:24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A26" s="523" t="s">
        <v>65</v>
      </c>
      <c r="B26" s="825"/>
      <c r="C26" s="524"/>
      <c r="D26" s="525"/>
      <c r="E26" s="25"/>
      <c r="F26" s="26"/>
      <c r="G26" s="11"/>
      <c r="H26" s="11"/>
      <c r="I26" s="11"/>
      <c r="J26" s="11"/>
    </row>
    <row r="27" spans="1:24" ht="18.75" x14ac:dyDescent="0.25">
      <c r="A27" s="526" t="s">
        <v>66</v>
      </c>
      <c r="B27" s="826"/>
      <c r="C27" s="527"/>
      <c r="D27" s="527"/>
      <c r="E27" s="25"/>
      <c r="F27" s="26"/>
      <c r="G27" s="11"/>
      <c r="H27" s="11"/>
      <c r="I27" s="11"/>
      <c r="J27" s="11"/>
    </row>
    <row r="28" spans="1:24" ht="18.75" x14ac:dyDescent="0.25">
      <c r="D28" s="11"/>
      <c r="E28" s="25"/>
      <c r="F28" s="26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3"/>
  <sheetViews>
    <sheetView zoomScale="80" zoomScaleNormal="80" workbookViewId="0">
      <selection activeCell="G17" sqref="G1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12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80"/>
      <c r="B4" s="80"/>
      <c r="C4" s="658" t="s">
        <v>39</v>
      </c>
      <c r="D4" s="706"/>
      <c r="E4" s="707"/>
      <c r="F4" s="658"/>
      <c r="G4" s="656"/>
      <c r="H4" s="783" t="s">
        <v>22</v>
      </c>
      <c r="I4" s="782"/>
      <c r="J4" s="780"/>
      <c r="K4" s="680" t="s">
        <v>23</v>
      </c>
      <c r="L4" s="978" t="s">
        <v>24</v>
      </c>
      <c r="M4" s="979"/>
      <c r="N4" s="980"/>
      <c r="O4" s="980"/>
      <c r="P4" s="981"/>
      <c r="Q4" s="985" t="s">
        <v>25</v>
      </c>
      <c r="R4" s="986"/>
      <c r="S4" s="986"/>
      <c r="T4" s="986"/>
      <c r="U4" s="986"/>
      <c r="V4" s="986"/>
      <c r="W4" s="986"/>
      <c r="X4" s="987"/>
    </row>
    <row r="5" spans="1:24" s="16" customFormat="1" ht="46.5" thickBot="1" x14ac:dyDescent="0.3">
      <c r="A5" s="81" t="s">
        <v>0</v>
      </c>
      <c r="B5" s="632"/>
      <c r="C5" s="102" t="s">
        <v>40</v>
      </c>
      <c r="D5" s="710" t="s">
        <v>41</v>
      </c>
      <c r="E5" s="102" t="s">
        <v>38</v>
      </c>
      <c r="F5" s="102" t="s">
        <v>26</v>
      </c>
      <c r="G5" s="98" t="s">
        <v>37</v>
      </c>
      <c r="H5" s="121" t="s">
        <v>27</v>
      </c>
      <c r="I5" s="498" t="s">
        <v>28</v>
      </c>
      <c r="J5" s="801" t="s">
        <v>29</v>
      </c>
      <c r="K5" s="682" t="s">
        <v>30</v>
      </c>
      <c r="L5" s="352" t="s">
        <v>31</v>
      </c>
      <c r="M5" s="352" t="s">
        <v>116</v>
      </c>
      <c r="N5" s="352" t="s">
        <v>32</v>
      </c>
      <c r="O5" s="497" t="s">
        <v>117</v>
      </c>
      <c r="P5" s="352" t="s">
        <v>118</v>
      </c>
      <c r="Q5" s="352" t="s">
        <v>33</v>
      </c>
      <c r="R5" s="352" t="s">
        <v>34</v>
      </c>
      <c r="S5" s="352" t="s">
        <v>35</v>
      </c>
      <c r="T5" s="352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s="16" customFormat="1" ht="26.45" customHeight="1" x14ac:dyDescent="0.25">
      <c r="A6" s="137" t="s">
        <v>6</v>
      </c>
      <c r="B6" s="840"/>
      <c r="C6" s="536">
        <v>25</v>
      </c>
      <c r="D6" s="662" t="s">
        <v>19</v>
      </c>
      <c r="E6" s="337" t="s">
        <v>50</v>
      </c>
      <c r="F6" s="355">
        <v>150</v>
      </c>
      <c r="G6" s="130"/>
      <c r="H6" s="39">
        <v>0.6</v>
      </c>
      <c r="I6" s="40">
        <v>0.45</v>
      </c>
      <c r="J6" s="43">
        <v>15.45</v>
      </c>
      <c r="K6" s="183">
        <v>70.5</v>
      </c>
      <c r="L6" s="251">
        <v>0.03</v>
      </c>
      <c r="M6" s="39">
        <v>0.05</v>
      </c>
      <c r="N6" s="40">
        <v>7.5</v>
      </c>
      <c r="O6" s="40">
        <v>0</v>
      </c>
      <c r="P6" s="41">
        <v>0</v>
      </c>
      <c r="Q6" s="251">
        <v>28.5</v>
      </c>
      <c r="R6" s="40">
        <v>24</v>
      </c>
      <c r="S6" s="40">
        <v>18</v>
      </c>
      <c r="T6" s="40">
        <v>0</v>
      </c>
      <c r="U6" s="40">
        <v>232.5</v>
      </c>
      <c r="V6" s="40">
        <v>1E-3</v>
      </c>
      <c r="W6" s="40">
        <v>0</v>
      </c>
      <c r="X6" s="51">
        <v>0.01</v>
      </c>
    </row>
    <row r="7" spans="1:24" s="16" customFormat="1" ht="26.45" customHeight="1" x14ac:dyDescent="0.25">
      <c r="A7" s="103"/>
      <c r="B7" s="841"/>
      <c r="C7" s="561">
        <v>227</v>
      </c>
      <c r="D7" s="143" t="s">
        <v>62</v>
      </c>
      <c r="E7" s="270" t="s">
        <v>156</v>
      </c>
      <c r="F7" s="162">
        <v>150</v>
      </c>
      <c r="G7" s="143"/>
      <c r="H7" s="17">
        <v>23.46</v>
      </c>
      <c r="I7" s="15">
        <v>11.79</v>
      </c>
      <c r="J7" s="18">
        <v>42.51</v>
      </c>
      <c r="K7" s="181">
        <v>372.4</v>
      </c>
      <c r="L7" s="231">
        <v>0.08</v>
      </c>
      <c r="M7" s="17">
        <v>0.34</v>
      </c>
      <c r="N7" s="15">
        <v>450</v>
      </c>
      <c r="O7" s="15">
        <v>0.06</v>
      </c>
      <c r="P7" s="42">
        <v>0.26</v>
      </c>
      <c r="Q7" s="231">
        <v>236.98</v>
      </c>
      <c r="R7" s="15">
        <v>280.36</v>
      </c>
      <c r="S7" s="15">
        <v>36.79</v>
      </c>
      <c r="T7" s="15">
        <v>1.1100000000000001</v>
      </c>
      <c r="U7" s="15">
        <v>205.05</v>
      </c>
      <c r="V7" s="15">
        <v>8.0000000000000002E-3</v>
      </c>
      <c r="W7" s="15">
        <v>2.7E-2</v>
      </c>
      <c r="X7" s="42">
        <v>0.06</v>
      </c>
    </row>
    <row r="8" spans="1:24" s="16" customFormat="1" ht="26.45" customHeight="1" x14ac:dyDescent="0.25">
      <c r="A8" s="103"/>
      <c r="B8" s="841"/>
      <c r="C8" s="139">
        <v>113</v>
      </c>
      <c r="D8" s="142" t="s">
        <v>5</v>
      </c>
      <c r="E8" s="171" t="s">
        <v>11</v>
      </c>
      <c r="F8" s="125">
        <v>200</v>
      </c>
      <c r="G8" s="241"/>
      <c r="H8" s="231">
        <v>0.04</v>
      </c>
      <c r="I8" s="15">
        <v>0</v>
      </c>
      <c r="J8" s="42">
        <v>7.4</v>
      </c>
      <c r="K8" s="243">
        <v>30.26</v>
      </c>
      <c r="L8" s="231">
        <v>0</v>
      </c>
      <c r="M8" s="17">
        <v>0</v>
      </c>
      <c r="N8" s="15">
        <v>0.8</v>
      </c>
      <c r="O8" s="15">
        <v>0</v>
      </c>
      <c r="P8" s="42">
        <v>0</v>
      </c>
      <c r="Q8" s="231">
        <v>2.02</v>
      </c>
      <c r="R8" s="15">
        <v>0.99</v>
      </c>
      <c r="S8" s="15">
        <v>0.55000000000000004</v>
      </c>
      <c r="T8" s="15">
        <v>0.05</v>
      </c>
      <c r="U8" s="15">
        <v>7.05</v>
      </c>
      <c r="V8" s="15">
        <v>0</v>
      </c>
      <c r="W8" s="15">
        <v>0</v>
      </c>
      <c r="X8" s="42">
        <v>0</v>
      </c>
    </row>
    <row r="9" spans="1:24" s="37" customFormat="1" ht="40.5" customHeight="1" x14ac:dyDescent="0.25">
      <c r="A9" s="135"/>
      <c r="B9" s="853"/>
      <c r="C9" s="141">
        <v>121</v>
      </c>
      <c r="D9" s="142" t="s">
        <v>14</v>
      </c>
      <c r="E9" s="166" t="s">
        <v>51</v>
      </c>
      <c r="F9" s="188">
        <v>30</v>
      </c>
      <c r="G9" s="125"/>
      <c r="H9" s="17">
        <v>2.25</v>
      </c>
      <c r="I9" s="15">
        <v>0.87</v>
      </c>
      <c r="J9" s="18">
        <v>14.94</v>
      </c>
      <c r="K9" s="181">
        <v>78.599999999999994</v>
      </c>
      <c r="L9" s="231">
        <v>0.03</v>
      </c>
      <c r="M9" s="17">
        <v>0.01</v>
      </c>
      <c r="N9" s="15">
        <v>0</v>
      </c>
      <c r="O9" s="15">
        <v>0</v>
      </c>
      <c r="P9" s="42">
        <v>0</v>
      </c>
      <c r="Q9" s="231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2">
        <v>0</v>
      </c>
    </row>
    <row r="10" spans="1:24" s="37" customFormat="1" ht="23.25" customHeight="1" x14ac:dyDescent="0.25">
      <c r="A10" s="135"/>
      <c r="B10" s="853"/>
      <c r="C10" s="561"/>
      <c r="D10" s="143"/>
      <c r="E10" s="281" t="s">
        <v>20</v>
      </c>
      <c r="F10" s="256">
        <f>SUM(F6:F9)</f>
        <v>530</v>
      </c>
      <c r="G10" s="126"/>
      <c r="H10" s="36">
        <f t="shared" ref="H10:X10" si="0">SUM(H6:H9)</f>
        <v>26.35</v>
      </c>
      <c r="I10" s="35">
        <f t="shared" si="0"/>
        <v>13.109999999999998</v>
      </c>
      <c r="J10" s="252">
        <f t="shared" si="0"/>
        <v>80.3</v>
      </c>
      <c r="K10" s="254">
        <f t="shared" si="0"/>
        <v>551.76</v>
      </c>
      <c r="L10" s="193">
        <f t="shared" si="0"/>
        <v>0.14000000000000001</v>
      </c>
      <c r="M10" s="35">
        <f t="shared" si="0"/>
        <v>0.4</v>
      </c>
      <c r="N10" s="35">
        <f t="shared" si="0"/>
        <v>458.3</v>
      </c>
      <c r="O10" s="35">
        <f t="shared" si="0"/>
        <v>0.06</v>
      </c>
      <c r="P10" s="67">
        <f t="shared" si="0"/>
        <v>0.26</v>
      </c>
      <c r="Q10" s="193">
        <f t="shared" si="0"/>
        <v>273.2</v>
      </c>
      <c r="R10" s="35">
        <f t="shared" si="0"/>
        <v>324.85000000000002</v>
      </c>
      <c r="S10" s="35">
        <f t="shared" si="0"/>
        <v>59.239999999999995</v>
      </c>
      <c r="T10" s="35">
        <f t="shared" si="0"/>
        <v>1.52</v>
      </c>
      <c r="U10" s="35">
        <f t="shared" si="0"/>
        <v>472.20000000000005</v>
      </c>
      <c r="V10" s="35">
        <f t="shared" si="0"/>
        <v>9.0000000000000011E-3</v>
      </c>
      <c r="W10" s="35">
        <f t="shared" si="0"/>
        <v>2.7E-2</v>
      </c>
      <c r="X10" s="67">
        <f t="shared" si="0"/>
        <v>6.9999999999999993E-2</v>
      </c>
    </row>
    <row r="11" spans="1:24" s="37" customFormat="1" ht="30.75" customHeight="1" thickBot="1" x14ac:dyDescent="0.3">
      <c r="A11" s="135"/>
      <c r="B11" s="855"/>
      <c r="C11" s="561"/>
      <c r="D11" s="143"/>
      <c r="E11" s="281" t="s">
        <v>21</v>
      </c>
      <c r="F11" s="162"/>
      <c r="G11" s="126"/>
      <c r="H11" s="95"/>
      <c r="I11" s="94"/>
      <c r="J11" s="180"/>
      <c r="K11" s="187">
        <f>K10/23.5</f>
        <v>23.479148936170212</v>
      </c>
      <c r="L11" s="194"/>
      <c r="M11" s="95"/>
      <c r="N11" s="94"/>
      <c r="O11" s="94"/>
      <c r="P11" s="96"/>
      <c r="Q11" s="195"/>
      <c r="R11" s="52"/>
      <c r="S11" s="52"/>
      <c r="T11" s="52"/>
      <c r="U11" s="52"/>
      <c r="V11" s="52"/>
      <c r="W11" s="52"/>
      <c r="X11" s="115"/>
    </row>
    <row r="12" spans="1:24" s="16" customFormat="1" ht="33.75" customHeight="1" x14ac:dyDescent="0.25">
      <c r="A12" s="137" t="s">
        <v>7</v>
      </c>
      <c r="B12" s="840"/>
      <c r="C12" s="396">
        <v>14</v>
      </c>
      <c r="D12" s="691" t="s">
        <v>81</v>
      </c>
      <c r="E12" s="740" t="s">
        <v>82</v>
      </c>
      <c r="F12" s="146">
        <v>60</v>
      </c>
      <c r="G12" s="760"/>
      <c r="H12" s="408">
        <v>2.99</v>
      </c>
      <c r="I12" s="383">
        <v>7.78</v>
      </c>
      <c r="J12" s="384">
        <v>3.84</v>
      </c>
      <c r="K12" s="587">
        <v>97.59</v>
      </c>
      <c r="L12" s="408">
        <v>0.01</v>
      </c>
      <c r="M12" s="383">
        <v>0.05</v>
      </c>
      <c r="N12" s="383">
        <v>1.97</v>
      </c>
      <c r="O12" s="383">
        <v>30</v>
      </c>
      <c r="P12" s="589">
        <v>0.1</v>
      </c>
      <c r="Q12" s="408">
        <v>104.22</v>
      </c>
      <c r="R12" s="383">
        <v>67.790000000000006</v>
      </c>
      <c r="S12" s="383">
        <v>12.51</v>
      </c>
      <c r="T12" s="383">
        <v>0.67</v>
      </c>
      <c r="U12" s="383">
        <v>120.47</v>
      </c>
      <c r="V12" s="383">
        <v>3.0000000000000001E-3</v>
      </c>
      <c r="W12" s="383">
        <v>0</v>
      </c>
      <c r="X12" s="384">
        <v>0.01</v>
      </c>
    </row>
    <row r="13" spans="1:24" s="16" customFormat="1" ht="33.75" customHeight="1" x14ac:dyDescent="0.25">
      <c r="A13" s="103"/>
      <c r="B13" s="841"/>
      <c r="C13" s="561">
        <v>41</v>
      </c>
      <c r="D13" s="201" t="s">
        <v>9</v>
      </c>
      <c r="E13" s="360" t="s">
        <v>83</v>
      </c>
      <c r="F13" s="220">
        <v>200</v>
      </c>
      <c r="G13" s="379"/>
      <c r="H13" s="237">
        <v>6.66</v>
      </c>
      <c r="I13" s="78">
        <v>5.51</v>
      </c>
      <c r="J13" s="199">
        <v>8.75</v>
      </c>
      <c r="K13" s="377">
        <v>111.57</v>
      </c>
      <c r="L13" s="237">
        <v>7.0000000000000007E-2</v>
      </c>
      <c r="M13" s="78">
        <v>0.06</v>
      </c>
      <c r="N13" s="78">
        <v>2.75</v>
      </c>
      <c r="O13" s="78">
        <v>110</v>
      </c>
      <c r="P13" s="79">
        <v>0</v>
      </c>
      <c r="Q13" s="237">
        <v>22.94</v>
      </c>
      <c r="R13" s="78">
        <v>97.77</v>
      </c>
      <c r="S13" s="78">
        <v>22.1</v>
      </c>
      <c r="T13" s="78">
        <v>1.38</v>
      </c>
      <c r="U13" s="78">
        <v>299.77999999999997</v>
      </c>
      <c r="V13" s="78">
        <v>4.0000000000000001E-3</v>
      </c>
      <c r="W13" s="78">
        <v>2E-3</v>
      </c>
      <c r="X13" s="199">
        <v>0.03</v>
      </c>
    </row>
    <row r="14" spans="1:24" s="37" customFormat="1" ht="33.75" customHeight="1" x14ac:dyDescent="0.25">
      <c r="A14" s="104"/>
      <c r="B14" s="858"/>
      <c r="C14" s="561">
        <v>81</v>
      </c>
      <c r="D14" s="201" t="s">
        <v>10</v>
      </c>
      <c r="E14" s="150" t="s">
        <v>72</v>
      </c>
      <c r="F14" s="683">
        <v>90</v>
      </c>
      <c r="G14" s="162"/>
      <c r="H14" s="260">
        <v>23.81</v>
      </c>
      <c r="I14" s="20">
        <v>19.829999999999998</v>
      </c>
      <c r="J14" s="47">
        <v>0.72</v>
      </c>
      <c r="K14" s="259">
        <v>274.56</v>
      </c>
      <c r="L14" s="260">
        <v>0.09</v>
      </c>
      <c r="M14" s="20">
        <v>0.16</v>
      </c>
      <c r="N14" s="20">
        <v>1.0900000000000001</v>
      </c>
      <c r="O14" s="20">
        <v>30</v>
      </c>
      <c r="P14" s="21">
        <v>0.01</v>
      </c>
      <c r="Q14" s="260">
        <v>20.3</v>
      </c>
      <c r="R14" s="20">
        <v>189.81</v>
      </c>
      <c r="S14" s="20">
        <v>22.65</v>
      </c>
      <c r="T14" s="20">
        <v>1.54</v>
      </c>
      <c r="U14" s="20">
        <v>267.56</v>
      </c>
      <c r="V14" s="20">
        <v>5.0000000000000001E-3</v>
      </c>
      <c r="W14" s="20">
        <v>0</v>
      </c>
      <c r="X14" s="47">
        <v>0.15</v>
      </c>
    </row>
    <row r="15" spans="1:24" s="16" customFormat="1" ht="43.5" customHeight="1" x14ac:dyDescent="0.25">
      <c r="A15" s="105"/>
      <c r="B15" s="842"/>
      <c r="C15" s="561">
        <v>124</v>
      </c>
      <c r="D15" s="201" t="s">
        <v>86</v>
      </c>
      <c r="E15" s="360" t="s">
        <v>84</v>
      </c>
      <c r="F15" s="220">
        <v>150</v>
      </c>
      <c r="G15" s="379"/>
      <c r="H15" s="237">
        <v>3.93</v>
      </c>
      <c r="I15" s="78">
        <v>4.24</v>
      </c>
      <c r="J15" s="199">
        <v>21.84</v>
      </c>
      <c r="K15" s="377">
        <v>140.55000000000001</v>
      </c>
      <c r="L15" s="237">
        <v>0.11</v>
      </c>
      <c r="M15" s="78">
        <v>0.02</v>
      </c>
      <c r="N15" s="78">
        <v>0</v>
      </c>
      <c r="O15" s="78">
        <v>10</v>
      </c>
      <c r="P15" s="79">
        <v>0.06</v>
      </c>
      <c r="Q15" s="237">
        <v>10.9</v>
      </c>
      <c r="R15" s="78">
        <v>74.540000000000006</v>
      </c>
      <c r="S15" s="78">
        <v>26.07</v>
      </c>
      <c r="T15" s="78">
        <v>0.86</v>
      </c>
      <c r="U15" s="78">
        <v>64.319999999999993</v>
      </c>
      <c r="V15" s="78">
        <v>1E-3</v>
      </c>
      <c r="W15" s="78">
        <v>1E-3</v>
      </c>
      <c r="X15" s="199">
        <v>0.01</v>
      </c>
    </row>
    <row r="16" spans="1:24" s="16" customFormat="1" ht="33.75" customHeight="1" x14ac:dyDescent="0.25">
      <c r="A16" s="105"/>
      <c r="B16" s="842"/>
      <c r="C16" s="568">
        <v>100</v>
      </c>
      <c r="D16" s="201" t="s">
        <v>87</v>
      </c>
      <c r="E16" s="143" t="s">
        <v>85</v>
      </c>
      <c r="F16" s="126">
        <v>200</v>
      </c>
      <c r="G16" s="379"/>
      <c r="H16" s="260">
        <v>0.15</v>
      </c>
      <c r="I16" s="20">
        <v>0.04</v>
      </c>
      <c r="J16" s="47">
        <v>12.83</v>
      </c>
      <c r="K16" s="259">
        <v>52.45</v>
      </c>
      <c r="L16" s="231">
        <v>0</v>
      </c>
      <c r="M16" s="15">
        <v>0</v>
      </c>
      <c r="N16" s="15">
        <v>1.2</v>
      </c>
      <c r="O16" s="15">
        <v>0</v>
      </c>
      <c r="P16" s="18">
        <v>0</v>
      </c>
      <c r="Q16" s="231">
        <v>6.83</v>
      </c>
      <c r="R16" s="15">
        <v>5.22</v>
      </c>
      <c r="S16" s="15">
        <v>4.5199999999999996</v>
      </c>
      <c r="T16" s="15">
        <v>0.12</v>
      </c>
      <c r="U16" s="15">
        <v>42.79</v>
      </c>
      <c r="V16" s="15">
        <v>0</v>
      </c>
      <c r="W16" s="15">
        <v>0.02</v>
      </c>
      <c r="X16" s="42">
        <v>0</v>
      </c>
    </row>
    <row r="17" spans="1:24" s="16" customFormat="1" ht="33.75" customHeight="1" x14ac:dyDescent="0.25">
      <c r="A17" s="105"/>
      <c r="B17" s="842"/>
      <c r="C17" s="568">
        <v>119</v>
      </c>
      <c r="D17" s="201" t="s">
        <v>14</v>
      </c>
      <c r="E17" s="143" t="s">
        <v>55</v>
      </c>
      <c r="F17" s="267">
        <v>20</v>
      </c>
      <c r="G17" s="125"/>
      <c r="H17" s="231">
        <v>1.52</v>
      </c>
      <c r="I17" s="15">
        <v>0.16</v>
      </c>
      <c r="J17" s="42">
        <v>9.84</v>
      </c>
      <c r="K17" s="532">
        <v>47</v>
      </c>
      <c r="L17" s="231">
        <v>0.02</v>
      </c>
      <c r="M17" s="15">
        <v>0.01</v>
      </c>
      <c r="N17" s="15">
        <v>0</v>
      </c>
      <c r="O17" s="15">
        <v>0</v>
      </c>
      <c r="P17" s="18">
        <v>0</v>
      </c>
      <c r="Q17" s="231">
        <v>4</v>
      </c>
      <c r="R17" s="15">
        <v>13</v>
      </c>
      <c r="S17" s="15">
        <v>2.8</v>
      </c>
      <c r="T17" s="15">
        <v>0.22</v>
      </c>
      <c r="U17" s="15">
        <v>18.600000000000001</v>
      </c>
      <c r="V17" s="15">
        <v>1E-3</v>
      </c>
      <c r="W17" s="15">
        <v>1E-3</v>
      </c>
      <c r="X17" s="42">
        <v>2.9</v>
      </c>
    </row>
    <row r="18" spans="1:24" s="16" customFormat="1" ht="33.75" customHeight="1" x14ac:dyDescent="0.25">
      <c r="A18" s="104"/>
      <c r="B18" s="858"/>
      <c r="C18" s="561">
        <v>120</v>
      </c>
      <c r="D18" s="201" t="s">
        <v>15</v>
      </c>
      <c r="E18" s="143" t="s">
        <v>47</v>
      </c>
      <c r="F18" s="123">
        <v>20</v>
      </c>
      <c r="G18" s="125"/>
      <c r="H18" s="231">
        <v>1.32</v>
      </c>
      <c r="I18" s="15">
        <v>0.24</v>
      </c>
      <c r="J18" s="42">
        <v>8.0399999999999991</v>
      </c>
      <c r="K18" s="533">
        <v>39.6</v>
      </c>
      <c r="L18" s="260">
        <v>0.03</v>
      </c>
      <c r="M18" s="20">
        <v>0.02</v>
      </c>
      <c r="N18" s="20">
        <v>0</v>
      </c>
      <c r="O18" s="20">
        <v>0</v>
      </c>
      <c r="P18" s="21">
        <v>0</v>
      </c>
      <c r="Q18" s="260">
        <v>5.8</v>
      </c>
      <c r="R18" s="20">
        <v>30</v>
      </c>
      <c r="S18" s="20">
        <v>9.4</v>
      </c>
      <c r="T18" s="20">
        <v>0.78</v>
      </c>
      <c r="U18" s="20">
        <v>47</v>
      </c>
      <c r="V18" s="20">
        <v>1E-3</v>
      </c>
      <c r="W18" s="20">
        <v>1E-3</v>
      </c>
      <c r="X18" s="47">
        <v>0</v>
      </c>
    </row>
    <row r="19" spans="1:24" s="16" customFormat="1" ht="33.75" customHeight="1" x14ac:dyDescent="0.25">
      <c r="A19" s="104"/>
      <c r="B19" s="858"/>
      <c r="C19" s="246"/>
      <c r="D19" s="495"/>
      <c r="E19" s="288" t="s">
        <v>20</v>
      </c>
      <c r="F19" s="186">
        <f>SUM(F12:F18)</f>
        <v>740</v>
      </c>
      <c r="G19" s="164"/>
      <c r="H19" s="193">
        <f t="shared" ref="H19:X19" si="1">SUM(H12:H18)</f>
        <v>40.380000000000003</v>
      </c>
      <c r="I19" s="35">
        <f t="shared" si="1"/>
        <v>37.799999999999997</v>
      </c>
      <c r="J19" s="67">
        <f t="shared" si="1"/>
        <v>65.859999999999985</v>
      </c>
      <c r="K19" s="387">
        <f t="shared" si="1"/>
        <v>763.32</v>
      </c>
      <c r="L19" s="193">
        <f t="shared" si="1"/>
        <v>0.32999999999999996</v>
      </c>
      <c r="M19" s="35">
        <f t="shared" si="1"/>
        <v>0.32000000000000006</v>
      </c>
      <c r="N19" s="35">
        <f t="shared" si="1"/>
        <v>7.01</v>
      </c>
      <c r="O19" s="35">
        <f t="shared" si="1"/>
        <v>180</v>
      </c>
      <c r="P19" s="252">
        <f t="shared" si="1"/>
        <v>0.16999999999999998</v>
      </c>
      <c r="Q19" s="193">
        <f t="shared" si="1"/>
        <v>174.99000000000004</v>
      </c>
      <c r="R19" s="35">
        <f t="shared" si="1"/>
        <v>478.13000000000005</v>
      </c>
      <c r="S19" s="35">
        <f t="shared" si="1"/>
        <v>100.05</v>
      </c>
      <c r="T19" s="35">
        <f t="shared" si="1"/>
        <v>5.57</v>
      </c>
      <c r="U19" s="35">
        <f t="shared" si="1"/>
        <v>860.51999999999987</v>
      </c>
      <c r="V19" s="35">
        <f t="shared" si="1"/>
        <v>1.5000000000000003E-2</v>
      </c>
      <c r="W19" s="35">
        <f t="shared" si="1"/>
        <v>2.5000000000000001E-2</v>
      </c>
      <c r="X19" s="67">
        <f t="shared" si="1"/>
        <v>3.1</v>
      </c>
    </row>
    <row r="20" spans="1:24" s="16" customFormat="1" ht="33.75" customHeight="1" thickBot="1" x14ac:dyDescent="0.3">
      <c r="A20" s="138"/>
      <c r="B20" s="859"/>
      <c r="C20" s="253"/>
      <c r="D20" s="392"/>
      <c r="E20" s="338" t="s">
        <v>21</v>
      </c>
      <c r="F20" s="129"/>
      <c r="G20" s="197"/>
      <c r="H20" s="234"/>
      <c r="I20" s="144"/>
      <c r="J20" s="145"/>
      <c r="K20" s="588">
        <f>K19/23.5</f>
        <v>32.481702127659574</v>
      </c>
      <c r="L20" s="234"/>
      <c r="M20" s="144"/>
      <c r="N20" s="144"/>
      <c r="O20" s="144"/>
      <c r="P20" s="213"/>
      <c r="Q20" s="234"/>
      <c r="R20" s="144"/>
      <c r="S20" s="144"/>
      <c r="T20" s="144"/>
      <c r="U20" s="144"/>
      <c r="V20" s="144"/>
      <c r="W20" s="144"/>
      <c r="X20" s="145"/>
    </row>
    <row r="21" spans="1:24" x14ac:dyDescent="0.25">
      <c r="A21" s="2"/>
      <c r="B21" s="2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24" ht="18.75" x14ac:dyDescent="0.25">
      <c r="E22" s="25"/>
      <c r="F22" s="26"/>
      <c r="G22" s="11"/>
      <c r="H22" s="9"/>
      <c r="I22" s="11"/>
      <c r="J22" s="11"/>
    </row>
    <row r="23" spans="1:24" ht="18.75" x14ac:dyDescent="0.25">
      <c r="E23" s="25"/>
      <c r="F23" s="26"/>
      <c r="G23" s="11"/>
      <c r="H23" s="11"/>
      <c r="I23" s="11"/>
      <c r="J23" s="11"/>
    </row>
    <row r="24" spans="1:24" ht="18.75" x14ac:dyDescent="0.25">
      <c r="D24" s="11"/>
      <c r="E24" s="25"/>
      <c r="F24" s="26"/>
      <c r="G24" s="11"/>
      <c r="H24" s="11"/>
      <c r="I24" s="11"/>
      <c r="J24" s="11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6" spans="1:24" ht="18.75" x14ac:dyDescent="0.25">
      <c r="D26" s="11"/>
      <c r="E26" s="25"/>
      <c r="F26" s="26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zoomScale="80" zoomScaleNormal="80" workbookViewId="0">
      <selection activeCell="E28" sqref="E2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2" width="10.140625" customWidth="1"/>
    <col min="23" max="23" width="10.5703125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16">
        <v>13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451"/>
      <c r="C4" s="658" t="s">
        <v>39</v>
      </c>
      <c r="D4" s="761"/>
      <c r="E4" s="707"/>
      <c r="F4" s="658"/>
      <c r="G4" s="656"/>
      <c r="H4" s="783" t="s">
        <v>22</v>
      </c>
      <c r="I4" s="782"/>
      <c r="J4" s="780"/>
      <c r="K4" s="678" t="s">
        <v>23</v>
      </c>
      <c r="L4" s="978" t="s">
        <v>24</v>
      </c>
      <c r="M4" s="979"/>
      <c r="N4" s="980"/>
      <c r="O4" s="980"/>
      <c r="P4" s="981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46.5" thickBot="1" x14ac:dyDescent="0.3">
      <c r="A5" s="134" t="s">
        <v>0</v>
      </c>
      <c r="B5" s="240"/>
      <c r="C5" s="102" t="s">
        <v>40</v>
      </c>
      <c r="D5" s="864" t="s">
        <v>41</v>
      </c>
      <c r="E5" s="102" t="s">
        <v>38</v>
      </c>
      <c r="F5" s="102" t="s">
        <v>26</v>
      </c>
      <c r="G5" s="98" t="s">
        <v>37</v>
      </c>
      <c r="H5" s="535" t="s">
        <v>27</v>
      </c>
      <c r="I5" s="498" t="s">
        <v>28</v>
      </c>
      <c r="J5" s="821" t="s">
        <v>29</v>
      </c>
      <c r="K5" s="660" t="s">
        <v>30</v>
      </c>
      <c r="L5" s="521" t="s">
        <v>31</v>
      </c>
      <c r="M5" s="521" t="s">
        <v>116</v>
      </c>
      <c r="N5" s="521" t="s">
        <v>32</v>
      </c>
      <c r="O5" s="531" t="s">
        <v>117</v>
      </c>
      <c r="P5" s="521" t="s">
        <v>118</v>
      </c>
      <c r="Q5" s="521" t="s">
        <v>33</v>
      </c>
      <c r="R5" s="521" t="s">
        <v>34</v>
      </c>
      <c r="S5" s="521" t="s">
        <v>35</v>
      </c>
      <c r="T5" s="521" t="s">
        <v>36</v>
      </c>
      <c r="U5" s="521" t="s">
        <v>119</v>
      </c>
      <c r="V5" s="521" t="s">
        <v>120</v>
      </c>
      <c r="W5" s="521" t="s">
        <v>121</v>
      </c>
      <c r="X5" s="658" t="s">
        <v>122</v>
      </c>
    </row>
    <row r="6" spans="1:24" s="16" customFormat="1" ht="26.45" customHeight="1" x14ac:dyDescent="0.25">
      <c r="A6" s="103" t="s">
        <v>6</v>
      </c>
      <c r="B6" s="130"/>
      <c r="C6" s="536">
        <v>25</v>
      </c>
      <c r="D6" s="142" t="s">
        <v>19</v>
      </c>
      <c r="E6" s="208" t="s">
        <v>50</v>
      </c>
      <c r="F6" s="267">
        <v>150</v>
      </c>
      <c r="G6" s="553"/>
      <c r="H6" s="251">
        <v>0.6</v>
      </c>
      <c r="I6" s="40">
        <v>0.45</v>
      </c>
      <c r="J6" s="41">
        <v>15.45</v>
      </c>
      <c r="K6" s="300">
        <v>70.5</v>
      </c>
      <c r="L6" s="251">
        <v>0.03</v>
      </c>
      <c r="M6" s="40">
        <v>0.05</v>
      </c>
      <c r="N6" s="40">
        <v>7.5</v>
      </c>
      <c r="O6" s="40">
        <v>0</v>
      </c>
      <c r="P6" s="43">
        <v>0</v>
      </c>
      <c r="Q6" s="251">
        <v>28.5</v>
      </c>
      <c r="R6" s="40">
        <v>24</v>
      </c>
      <c r="S6" s="40">
        <v>18</v>
      </c>
      <c r="T6" s="40">
        <v>0</v>
      </c>
      <c r="U6" s="40">
        <v>232.5</v>
      </c>
      <c r="V6" s="40">
        <v>1E-3</v>
      </c>
      <c r="W6" s="40">
        <v>0</v>
      </c>
      <c r="X6" s="41">
        <v>0.01</v>
      </c>
    </row>
    <row r="7" spans="1:24" s="37" customFormat="1" ht="26.45" customHeight="1" x14ac:dyDescent="0.25">
      <c r="A7" s="135"/>
      <c r="B7" s="117"/>
      <c r="C7" s="561">
        <v>125</v>
      </c>
      <c r="D7" s="469" t="s">
        <v>88</v>
      </c>
      <c r="E7" s="124" t="s">
        <v>169</v>
      </c>
      <c r="F7" s="162">
        <v>150</v>
      </c>
      <c r="G7" s="417"/>
      <c r="H7" s="378">
        <v>7.85</v>
      </c>
      <c r="I7" s="92">
        <v>5.23</v>
      </c>
      <c r="J7" s="97">
        <v>41.29</v>
      </c>
      <c r="K7" s="467">
        <v>243.85</v>
      </c>
      <c r="L7" s="378">
        <v>0.08</v>
      </c>
      <c r="M7" s="92">
        <v>0.04</v>
      </c>
      <c r="N7" s="92">
        <v>0.01</v>
      </c>
      <c r="O7" s="92">
        <v>20</v>
      </c>
      <c r="P7" s="93">
        <v>0.11</v>
      </c>
      <c r="Q7" s="378">
        <v>51.94</v>
      </c>
      <c r="R7" s="92">
        <v>72.510000000000005</v>
      </c>
      <c r="S7" s="92">
        <v>10.65</v>
      </c>
      <c r="T7" s="92">
        <v>0.97</v>
      </c>
      <c r="U7" s="92">
        <v>76.14</v>
      </c>
      <c r="V7" s="92">
        <v>1E-3</v>
      </c>
      <c r="W7" s="92">
        <v>0</v>
      </c>
      <c r="X7" s="97">
        <v>0.01</v>
      </c>
    </row>
    <row r="8" spans="1:24" s="37" customFormat="1" ht="24.75" customHeight="1" x14ac:dyDescent="0.25">
      <c r="A8" s="135"/>
      <c r="B8" s="117"/>
      <c r="C8" s="139">
        <v>114</v>
      </c>
      <c r="D8" s="171" t="s">
        <v>46</v>
      </c>
      <c r="E8" s="208" t="s">
        <v>52</v>
      </c>
      <c r="F8" s="267">
        <v>200</v>
      </c>
      <c r="G8" s="163"/>
      <c r="H8" s="231">
        <v>0</v>
      </c>
      <c r="I8" s="15">
        <v>0</v>
      </c>
      <c r="J8" s="42">
        <v>7.27</v>
      </c>
      <c r="K8" s="242">
        <v>28.73</v>
      </c>
      <c r="L8" s="231">
        <v>0</v>
      </c>
      <c r="M8" s="15">
        <v>0</v>
      </c>
      <c r="N8" s="15">
        <v>0</v>
      </c>
      <c r="O8" s="15">
        <v>0</v>
      </c>
      <c r="P8" s="18">
        <v>0</v>
      </c>
      <c r="Q8" s="231">
        <v>0.26</v>
      </c>
      <c r="R8" s="15">
        <v>0.03</v>
      </c>
      <c r="S8" s="15">
        <v>0.03</v>
      </c>
      <c r="T8" s="15">
        <v>0.02</v>
      </c>
      <c r="U8" s="15">
        <v>0.28999999999999998</v>
      </c>
      <c r="V8" s="15">
        <v>0</v>
      </c>
      <c r="W8" s="15">
        <v>0</v>
      </c>
      <c r="X8" s="42">
        <v>0</v>
      </c>
    </row>
    <row r="9" spans="1:24" s="37" customFormat="1" ht="18.75" customHeight="1" x14ac:dyDescent="0.25">
      <c r="A9" s="135"/>
      <c r="B9" s="117"/>
      <c r="C9" s="139" t="s">
        <v>152</v>
      </c>
      <c r="D9" s="171" t="s">
        <v>18</v>
      </c>
      <c r="E9" s="208" t="s">
        <v>153</v>
      </c>
      <c r="F9" s="267">
        <v>100</v>
      </c>
      <c r="G9" s="163"/>
      <c r="H9" s="231">
        <v>0</v>
      </c>
      <c r="I9" s="15">
        <v>0</v>
      </c>
      <c r="J9" s="42">
        <v>15</v>
      </c>
      <c r="K9" s="242">
        <v>60</v>
      </c>
      <c r="L9" s="231"/>
      <c r="M9" s="15"/>
      <c r="N9" s="15"/>
      <c r="O9" s="15"/>
      <c r="P9" s="18"/>
      <c r="Q9" s="231"/>
      <c r="R9" s="15"/>
      <c r="S9" s="15"/>
      <c r="T9" s="15"/>
      <c r="U9" s="15"/>
      <c r="V9" s="15"/>
      <c r="W9" s="15"/>
      <c r="X9" s="42"/>
    </row>
    <row r="10" spans="1:24" s="37" customFormat="1" ht="26.45" customHeight="1" x14ac:dyDescent="0.25">
      <c r="A10" s="135"/>
      <c r="B10" s="126"/>
      <c r="C10" s="568">
        <v>119</v>
      </c>
      <c r="D10" s="469" t="s">
        <v>55</v>
      </c>
      <c r="E10" s="124" t="s">
        <v>42</v>
      </c>
      <c r="F10" s="162">
        <v>30</v>
      </c>
      <c r="G10" s="522"/>
      <c r="H10" s="260">
        <v>2.2799999999999998</v>
      </c>
      <c r="I10" s="20">
        <v>0.24</v>
      </c>
      <c r="J10" s="47">
        <v>14.76</v>
      </c>
      <c r="K10" s="425">
        <v>70.5</v>
      </c>
      <c r="L10" s="260">
        <v>0.03</v>
      </c>
      <c r="M10" s="20">
        <v>0.01</v>
      </c>
      <c r="N10" s="20">
        <v>0</v>
      </c>
      <c r="O10" s="20">
        <v>0</v>
      </c>
      <c r="P10" s="21">
        <v>0</v>
      </c>
      <c r="Q10" s="260">
        <v>6</v>
      </c>
      <c r="R10" s="20">
        <v>19.5</v>
      </c>
      <c r="S10" s="20">
        <v>4.2</v>
      </c>
      <c r="T10" s="20">
        <v>0.33</v>
      </c>
      <c r="U10" s="20">
        <v>27.9</v>
      </c>
      <c r="V10" s="20">
        <v>1E-3</v>
      </c>
      <c r="W10" s="20">
        <v>2E-3</v>
      </c>
      <c r="X10" s="47">
        <v>4.3499999999999996</v>
      </c>
    </row>
    <row r="11" spans="1:24" s="37" customFormat="1" ht="26.45" customHeight="1" x14ac:dyDescent="0.25">
      <c r="A11" s="135"/>
      <c r="B11" s="126"/>
      <c r="C11" s="561">
        <v>120</v>
      </c>
      <c r="D11" s="469" t="s">
        <v>47</v>
      </c>
      <c r="E11" s="124" t="s">
        <v>13</v>
      </c>
      <c r="F11" s="162">
        <v>30</v>
      </c>
      <c r="G11" s="522"/>
      <c r="H11" s="231">
        <v>1.98</v>
      </c>
      <c r="I11" s="15">
        <v>0.36</v>
      </c>
      <c r="J11" s="42">
        <v>12.06</v>
      </c>
      <c r="K11" s="242">
        <v>59.4</v>
      </c>
      <c r="L11" s="231">
        <v>0.05</v>
      </c>
      <c r="M11" s="15">
        <v>0.02</v>
      </c>
      <c r="N11" s="15">
        <v>0</v>
      </c>
      <c r="O11" s="15">
        <v>0</v>
      </c>
      <c r="P11" s="18">
        <v>0</v>
      </c>
      <c r="Q11" s="231">
        <v>8.6999999999999993</v>
      </c>
      <c r="R11" s="15">
        <v>45</v>
      </c>
      <c r="S11" s="15">
        <v>14.1</v>
      </c>
      <c r="T11" s="15">
        <v>1.17</v>
      </c>
      <c r="U11" s="15">
        <v>70.5</v>
      </c>
      <c r="V11" s="15">
        <v>1E-3</v>
      </c>
      <c r="W11" s="15">
        <v>2E-3</v>
      </c>
      <c r="X11" s="42">
        <v>0.01</v>
      </c>
    </row>
    <row r="12" spans="1:24" s="37" customFormat="1" ht="26.45" customHeight="1" x14ac:dyDescent="0.25">
      <c r="A12" s="135"/>
      <c r="B12" s="126"/>
      <c r="C12" s="561"/>
      <c r="D12" s="469"/>
      <c r="E12" s="148" t="s">
        <v>20</v>
      </c>
      <c r="F12" s="256">
        <f>SUM(F6:F11)</f>
        <v>660</v>
      </c>
      <c r="G12" s="256"/>
      <c r="H12" s="193">
        <f t="shared" ref="H12:X12" si="0">SUM(H6:H11)</f>
        <v>12.709999999999999</v>
      </c>
      <c r="I12" s="35">
        <f t="shared" si="0"/>
        <v>6.2800000000000011</v>
      </c>
      <c r="J12" s="67">
        <f t="shared" si="0"/>
        <v>105.83</v>
      </c>
      <c r="K12" s="369">
        <f t="shared" si="0"/>
        <v>532.98</v>
      </c>
      <c r="L12" s="193">
        <f t="shared" si="0"/>
        <v>0.19</v>
      </c>
      <c r="M12" s="35">
        <f t="shared" si="0"/>
        <v>0.12</v>
      </c>
      <c r="N12" s="35">
        <f t="shared" si="0"/>
        <v>7.51</v>
      </c>
      <c r="O12" s="35">
        <f t="shared" si="0"/>
        <v>20</v>
      </c>
      <c r="P12" s="252">
        <f t="shared" si="0"/>
        <v>0.11</v>
      </c>
      <c r="Q12" s="193">
        <f t="shared" si="0"/>
        <v>95.4</v>
      </c>
      <c r="R12" s="35">
        <f t="shared" si="0"/>
        <v>161.04000000000002</v>
      </c>
      <c r="S12" s="35">
        <f t="shared" si="0"/>
        <v>46.980000000000004</v>
      </c>
      <c r="T12" s="35">
        <f t="shared" si="0"/>
        <v>2.4900000000000002</v>
      </c>
      <c r="U12" s="35">
        <f t="shared" si="0"/>
        <v>407.33</v>
      </c>
      <c r="V12" s="35">
        <f t="shared" si="0"/>
        <v>4.0000000000000001E-3</v>
      </c>
      <c r="W12" s="35">
        <f t="shared" si="0"/>
        <v>4.0000000000000001E-3</v>
      </c>
      <c r="X12" s="67">
        <f t="shared" si="0"/>
        <v>4.379999999999999</v>
      </c>
    </row>
    <row r="13" spans="1:24" s="37" customFormat="1" ht="26.45" customHeight="1" thickBot="1" x14ac:dyDescent="0.3">
      <c r="A13" s="135"/>
      <c r="B13" s="129"/>
      <c r="C13" s="561"/>
      <c r="D13" s="469"/>
      <c r="E13" s="471" t="s">
        <v>21</v>
      </c>
      <c r="F13" s="162"/>
      <c r="G13" s="559"/>
      <c r="H13" s="234"/>
      <c r="I13" s="144"/>
      <c r="J13" s="145"/>
      <c r="K13" s="307">
        <f>K12/23.5</f>
        <v>22.68</v>
      </c>
      <c r="L13" s="234"/>
      <c r="M13" s="144"/>
      <c r="N13" s="144"/>
      <c r="O13" s="144"/>
      <c r="P13" s="213"/>
      <c r="Q13" s="234"/>
      <c r="R13" s="144"/>
      <c r="S13" s="144"/>
      <c r="T13" s="144"/>
      <c r="U13" s="144"/>
      <c r="V13" s="144"/>
      <c r="W13" s="144"/>
      <c r="X13" s="145"/>
    </row>
    <row r="14" spans="1:24" s="16" customFormat="1" ht="26.45" customHeight="1" x14ac:dyDescent="0.25">
      <c r="A14" s="137" t="s">
        <v>7</v>
      </c>
      <c r="B14" s="209"/>
      <c r="C14" s="396">
        <v>135</v>
      </c>
      <c r="D14" s="376" t="s">
        <v>19</v>
      </c>
      <c r="E14" s="169" t="s">
        <v>147</v>
      </c>
      <c r="F14" s="146">
        <v>60</v>
      </c>
      <c r="G14" s="691"/>
      <c r="H14" s="462">
        <v>1.2</v>
      </c>
      <c r="I14" s="373">
        <v>5.4</v>
      </c>
      <c r="J14" s="463">
        <v>5.16</v>
      </c>
      <c r="K14" s="184">
        <v>73.2</v>
      </c>
      <c r="L14" s="462">
        <v>0.01</v>
      </c>
      <c r="M14" s="372">
        <v>0.03</v>
      </c>
      <c r="N14" s="373">
        <v>4.2</v>
      </c>
      <c r="O14" s="373">
        <v>90</v>
      </c>
      <c r="P14" s="374">
        <v>0</v>
      </c>
      <c r="Q14" s="462">
        <v>24.6</v>
      </c>
      <c r="R14" s="373">
        <v>40.200000000000003</v>
      </c>
      <c r="S14" s="373">
        <v>21</v>
      </c>
      <c r="T14" s="373">
        <v>4.2</v>
      </c>
      <c r="U14" s="373">
        <v>189</v>
      </c>
      <c r="V14" s="373">
        <v>0</v>
      </c>
      <c r="W14" s="373">
        <v>0</v>
      </c>
      <c r="X14" s="463">
        <v>0</v>
      </c>
    </row>
    <row r="15" spans="1:24" s="16" customFormat="1" ht="26.45" customHeight="1" x14ac:dyDescent="0.25">
      <c r="A15" s="103"/>
      <c r="B15" s="127"/>
      <c r="C15" s="127" t="s">
        <v>184</v>
      </c>
      <c r="D15" s="470" t="s">
        <v>9</v>
      </c>
      <c r="E15" s="388" t="s">
        <v>179</v>
      </c>
      <c r="F15" s="646">
        <v>200</v>
      </c>
      <c r="G15" s="99"/>
      <c r="H15" s="232">
        <v>6.2</v>
      </c>
      <c r="I15" s="13">
        <v>6.38</v>
      </c>
      <c r="J15" s="44">
        <v>12.02</v>
      </c>
      <c r="K15" s="128">
        <v>131.11000000000001</v>
      </c>
      <c r="L15" s="74">
        <v>7.0000000000000007E-2</v>
      </c>
      <c r="M15" s="74">
        <v>0.08</v>
      </c>
      <c r="N15" s="13">
        <v>5.17</v>
      </c>
      <c r="O15" s="13">
        <v>120</v>
      </c>
      <c r="P15" s="44">
        <v>0.02</v>
      </c>
      <c r="Q15" s="232">
        <v>26.04</v>
      </c>
      <c r="R15" s="13">
        <v>95.87</v>
      </c>
      <c r="S15" s="13">
        <v>23.89</v>
      </c>
      <c r="T15" s="13">
        <v>1.32</v>
      </c>
      <c r="U15" s="13">
        <v>377.41</v>
      </c>
      <c r="V15" s="13">
        <v>5.0000000000000001E-3</v>
      </c>
      <c r="W15" s="13">
        <v>1E-3</v>
      </c>
      <c r="X15" s="44">
        <v>0.04</v>
      </c>
    </row>
    <row r="16" spans="1:24" s="37" customFormat="1" ht="26.45" customHeight="1" x14ac:dyDescent="0.25">
      <c r="A16" s="104"/>
      <c r="B16" s="117"/>
      <c r="C16" s="126">
        <v>80</v>
      </c>
      <c r="D16" s="469" t="s">
        <v>10</v>
      </c>
      <c r="E16" s="150" t="s">
        <v>96</v>
      </c>
      <c r="F16" s="220">
        <v>90</v>
      </c>
      <c r="G16" s="100"/>
      <c r="H16" s="232">
        <v>14.84</v>
      </c>
      <c r="I16" s="13">
        <v>12.69</v>
      </c>
      <c r="J16" s="44">
        <v>4.46</v>
      </c>
      <c r="K16" s="101">
        <v>191.87</v>
      </c>
      <c r="L16" s="232">
        <v>0.06</v>
      </c>
      <c r="M16" s="74">
        <v>0.11</v>
      </c>
      <c r="N16" s="13">
        <v>1.48</v>
      </c>
      <c r="O16" s="13">
        <v>30</v>
      </c>
      <c r="P16" s="44">
        <v>0</v>
      </c>
      <c r="Q16" s="232">
        <v>20.21</v>
      </c>
      <c r="R16" s="13">
        <v>120.74</v>
      </c>
      <c r="S16" s="13">
        <v>17.46</v>
      </c>
      <c r="T16" s="13">
        <v>1.23</v>
      </c>
      <c r="U16" s="13">
        <v>204.01</v>
      </c>
      <c r="V16" s="13">
        <v>3.0000000000000001E-3</v>
      </c>
      <c r="W16" s="13">
        <v>0</v>
      </c>
      <c r="X16" s="44">
        <v>0.09</v>
      </c>
    </row>
    <row r="17" spans="1:24" s="37" customFormat="1" ht="26.45" customHeight="1" x14ac:dyDescent="0.25">
      <c r="A17" s="104"/>
      <c r="B17" s="117"/>
      <c r="C17" s="126">
        <v>54</v>
      </c>
      <c r="D17" s="468" t="s">
        <v>86</v>
      </c>
      <c r="E17" s="142" t="s">
        <v>43</v>
      </c>
      <c r="F17" s="125">
        <v>150</v>
      </c>
      <c r="G17" s="123"/>
      <c r="H17" s="260">
        <v>7.26</v>
      </c>
      <c r="I17" s="20">
        <v>4.96</v>
      </c>
      <c r="J17" s="47">
        <v>31.76</v>
      </c>
      <c r="K17" s="259">
        <v>198.84</v>
      </c>
      <c r="L17" s="260">
        <v>0.19</v>
      </c>
      <c r="M17" s="19">
        <v>0.1</v>
      </c>
      <c r="N17" s="20">
        <v>0</v>
      </c>
      <c r="O17" s="20">
        <v>10</v>
      </c>
      <c r="P17" s="47">
        <v>0.06</v>
      </c>
      <c r="Q17" s="260">
        <v>13.09</v>
      </c>
      <c r="R17" s="20">
        <v>159.71</v>
      </c>
      <c r="S17" s="20">
        <v>106.22</v>
      </c>
      <c r="T17" s="20">
        <v>3.57</v>
      </c>
      <c r="U17" s="20">
        <v>193.67</v>
      </c>
      <c r="V17" s="20">
        <v>2E-3</v>
      </c>
      <c r="W17" s="20">
        <v>3.0000000000000001E-3</v>
      </c>
      <c r="X17" s="47">
        <v>0.01</v>
      </c>
    </row>
    <row r="18" spans="1:24" s="16" customFormat="1" ht="33.75" customHeight="1" x14ac:dyDescent="0.25">
      <c r="A18" s="105"/>
      <c r="B18" s="127"/>
      <c r="C18" s="100">
        <v>98</v>
      </c>
      <c r="D18" s="142" t="s">
        <v>18</v>
      </c>
      <c r="E18" s="166" t="s">
        <v>17</v>
      </c>
      <c r="F18" s="176">
        <v>200</v>
      </c>
      <c r="G18" s="171"/>
      <c r="H18" s="231">
        <v>0.37</v>
      </c>
      <c r="I18" s="15">
        <v>0</v>
      </c>
      <c r="J18" s="42">
        <v>14.85</v>
      </c>
      <c r="K18" s="243">
        <v>59.48</v>
      </c>
      <c r="L18" s="231">
        <v>0</v>
      </c>
      <c r="M18" s="17">
        <v>0</v>
      </c>
      <c r="N18" s="15">
        <v>0</v>
      </c>
      <c r="O18" s="15">
        <v>0</v>
      </c>
      <c r="P18" s="42">
        <v>0</v>
      </c>
      <c r="Q18" s="231">
        <v>0.21</v>
      </c>
      <c r="R18" s="15">
        <v>0</v>
      </c>
      <c r="S18" s="15">
        <v>0</v>
      </c>
      <c r="T18" s="15">
        <v>0.02</v>
      </c>
      <c r="U18" s="15">
        <v>0.2</v>
      </c>
      <c r="V18" s="15">
        <v>0</v>
      </c>
      <c r="W18" s="15">
        <v>0</v>
      </c>
      <c r="X18" s="44">
        <v>0</v>
      </c>
    </row>
    <row r="19" spans="1:24" s="16" customFormat="1" ht="26.45" customHeight="1" x14ac:dyDescent="0.25">
      <c r="A19" s="105"/>
      <c r="B19" s="128"/>
      <c r="C19" s="128">
        <v>119</v>
      </c>
      <c r="D19" s="468" t="s">
        <v>55</v>
      </c>
      <c r="E19" s="142" t="s">
        <v>55</v>
      </c>
      <c r="F19" s="125">
        <v>30</v>
      </c>
      <c r="G19" s="123"/>
      <c r="H19" s="231">
        <v>2.2799999999999998</v>
      </c>
      <c r="I19" s="15">
        <v>0.24</v>
      </c>
      <c r="J19" s="42">
        <v>14.76</v>
      </c>
      <c r="K19" s="242">
        <v>70.5</v>
      </c>
      <c r="L19" s="260">
        <v>0.03</v>
      </c>
      <c r="M19" s="19">
        <v>0.01</v>
      </c>
      <c r="N19" s="20">
        <v>0</v>
      </c>
      <c r="O19" s="20">
        <v>0</v>
      </c>
      <c r="P19" s="47">
        <v>0</v>
      </c>
      <c r="Q19" s="260">
        <v>6</v>
      </c>
      <c r="R19" s="20">
        <v>19.5</v>
      </c>
      <c r="S19" s="20">
        <v>4.2</v>
      </c>
      <c r="T19" s="20">
        <v>0.33</v>
      </c>
      <c r="U19" s="20">
        <v>27.9</v>
      </c>
      <c r="V19" s="20">
        <v>1E-3</v>
      </c>
      <c r="W19" s="20">
        <v>2E-3</v>
      </c>
      <c r="X19" s="47">
        <v>4.3499999999999996</v>
      </c>
    </row>
    <row r="20" spans="1:24" s="16" customFormat="1" ht="26.45" customHeight="1" x14ac:dyDescent="0.25">
      <c r="A20" s="105"/>
      <c r="B20" s="128"/>
      <c r="C20" s="128">
        <v>120</v>
      </c>
      <c r="D20" s="468" t="s">
        <v>47</v>
      </c>
      <c r="E20" s="142" t="s">
        <v>47</v>
      </c>
      <c r="F20" s="125">
        <v>25</v>
      </c>
      <c r="G20" s="123"/>
      <c r="H20" s="231">
        <v>1.65</v>
      </c>
      <c r="I20" s="15">
        <v>0.3</v>
      </c>
      <c r="J20" s="42">
        <v>10.050000000000001</v>
      </c>
      <c r="K20" s="242">
        <v>49.5</v>
      </c>
      <c r="L20" s="231">
        <v>0.04</v>
      </c>
      <c r="M20" s="17">
        <v>0.02</v>
      </c>
      <c r="N20" s="15">
        <v>0</v>
      </c>
      <c r="O20" s="15">
        <v>0</v>
      </c>
      <c r="P20" s="42">
        <v>0</v>
      </c>
      <c r="Q20" s="231">
        <v>7.25</v>
      </c>
      <c r="R20" s="15">
        <v>37.5</v>
      </c>
      <c r="S20" s="15">
        <v>11.75</v>
      </c>
      <c r="T20" s="15">
        <v>0.98</v>
      </c>
      <c r="U20" s="15">
        <v>58.75</v>
      </c>
      <c r="V20" s="15">
        <v>1E-3</v>
      </c>
      <c r="W20" s="15">
        <v>1E-3</v>
      </c>
      <c r="X20" s="42">
        <v>0</v>
      </c>
    </row>
    <row r="21" spans="1:24" s="37" customFormat="1" ht="26.45" customHeight="1" x14ac:dyDescent="0.25">
      <c r="A21" s="104"/>
      <c r="B21" s="117"/>
      <c r="C21" s="131"/>
      <c r="D21" s="762"/>
      <c r="E21" s="148" t="s">
        <v>20</v>
      </c>
      <c r="F21" s="186">
        <f>SUM(F14:F20)</f>
        <v>755</v>
      </c>
      <c r="G21" s="245"/>
      <c r="H21" s="194">
        <f t="shared" ref="H21:J21" si="1">SUM(H14:H20)</f>
        <v>33.799999999999997</v>
      </c>
      <c r="I21" s="94">
        <f t="shared" si="1"/>
        <v>29.97</v>
      </c>
      <c r="J21" s="96">
        <f t="shared" si="1"/>
        <v>93.06</v>
      </c>
      <c r="K21" s="387">
        <f>SUM(K14:K20)</f>
        <v>774.5</v>
      </c>
      <c r="L21" s="194">
        <f t="shared" ref="L21:X21" si="2">SUM(L14:L20)</f>
        <v>0.39999999999999997</v>
      </c>
      <c r="M21" s="94">
        <f t="shared" si="2"/>
        <v>0.35000000000000003</v>
      </c>
      <c r="N21" s="94">
        <f t="shared" si="2"/>
        <v>10.850000000000001</v>
      </c>
      <c r="O21" s="94">
        <f t="shared" si="2"/>
        <v>250</v>
      </c>
      <c r="P21" s="96">
        <f t="shared" si="2"/>
        <v>0.08</v>
      </c>
      <c r="Q21" s="194">
        <f t="shared" si="2"/>
        <v>97.399999999999991</v>
      </c>
      <c r="R21" s="94">
        <f t="shared" si="2"/>
        <v>473.52</v>
      </c>
      <c r="S21" s="94">
        <f t="shared" si="2"/>
        <v>184.51999999999998</v>
      </c>
      <c r="T21" s="94">
        <f t="shared" si="2"/>
        <v>11.65</v>
      </c>
      <c r="U21" s="94">
        <f t="shared" si="2"/>
        <v>1050.94</v>
      </c>
      <c r="V21" s="94">
        <f t="shared" si="2"/>
        <v>1.2E-2</v>
      </c>
      <c r="W21" s="94">
        <f t="shared" si="2"/>
        <v>7.0000000000000001E-3</v>
      </c>
      <c r="X21" s="96">
        <f t="shared" si="2"/>
        <v>4.4899999999999993</v>
      </c>
    </row>
    <row r="22" spans="1:24" s="37" customFormat="1" ht="26.45" customHeight="1" thickBot="1" x14ac:dyDescent="0.3">
      <c r="A22" s="138"/>
      <c r="B22" s="118"/>
      <c r="C22" s="132"/>
      <c r="D22" s="753"/>
      <c r="E22" s="149" t="s">
        <v>21</v>
      </c>
      <c r="F22" s="129"/>
      <c r="G22" s="197"/>
      <c r="H22" s="195"/>
      <c r="I22" s="52"/>
      <c r="J22" s="115"/>
      <c r="K22" s="401">
        <f>K21/23.5</f>
        <v>32.957446808510639</v>
      </c>
      <c r="L22" s="195"/>
      <c r="M22" s="147"/>
      <c r="N22" s="52"/>
      <c r="O22" s="52"/>
      <c r="P22" s="115"/>
      <c r="Q22" s="195"/>
      <c r="R22" s="52"/>
      <c r="S22" s="52"/>
      <c r="T22" s="52"/>
      <c r="U22" s="52"/>
      <c r="V22" s="52"/>
      <c r="W22" s="52"/>
      <c r="X22" s="115"/>
    </row>
    <row r="23" spans="1:24" x14ac:dyDescent="0.25">
      <c r="A23" s="9"/>
      <c r="B23" s="32"/>
      <c r="C23" s="32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07" customFormat="1" ht="18.75" x14ac:dyDescent="0.25">
      <c r="A24" s="380"/>
      <c r="B24" s="265"/>
      <c r="C24" s="262"/>
      <c r="D24" s="262"/>
      <c r="E24" s="263"/>
      <c r="F24" s="264"/>
      <c r="G24" s="262"/>
      <c r="H24" s="262"/>
      <c r="I24" s="262"/>
      <c r="J24" s="262"/>
    </row>
    <row r="25" spans="1:24" ht="18.75" x14ac:dyDescent="0.25">
      <c r="A25" s="11"/>
      <c r="B25" s="347"/>
      <c r="C25" s="347"/>
      <c r="D25" s="11"/>
      <c r="E25" s="25"/>
      <c r="F25" s="26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0"/>
  <sheetViews>
    <sheetView topLeftCell="E4" zoomScale="80" zoomScaleNormal="80" workbookViewId="0">
      <selection activeCell="F15" sqref="F15"/>
    </sheetView>
  </sheetViews>
  <sheetFormatPr defaultRowHeight="15" x14ac:dyDescent="0.25"/>
  <cols>
    <col min="1" max="1" width="16.85546875" customWidth="1"/>
    <col min="2" max="2" width="15.7109375" style="830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2" customWidth="1"/>
    <col min="16" max="16" width="9.140625" customWidth="1"/>
    <col min="23" max="23" width="10.85546875" customWidth="1"/>
  </cols>
  <sheetData>
    <row r="2" spans="1:24" ht="23.25" x14ac:dyDescent="0.35">
      <c r="A2" s="6" t="s">
        <v>1</v>
      </c>
      <c r="B2" s="860"/>
      <c r="C2" s="7"/>
      <c r="D2" s="6" t="s">
        <v>3</v>
      </c>
      <c r="E2" s="6"/>
      <c r="F2" s="8" t="s">
        <v>2</v>
      </c>
      <c r="G2" s="116">
        <v>14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817"/>
      <c r="C4" s="655" t="s">
        <v>39</v>
      </c>
      <c r="D4" s="238"/>
      <c r="E4" s="799"/>
      <c r="F4" s="656"/>
      <c r="G4" s="655"/>
      <c r="H4" s="850" t="s">
        <v>22</v>
      </c>
      <c r="I4" s="851"/>
      <c r="J4" s="852"/>
      <c r="K4" s="679" t="s">
        <v>23</v>
      </c>
      <c r="L4" s="978" t="s">
        <v>24</v>
      </c>
      <c r="M4" s="979"/>
      <c r="N4" s="980"/>
      <c r="O4" s="980"/>
      <c r="P4" s="981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28.5" customHeight="1" thickBot="1" x14ac:dyDescent="0.3">
      <c r="A5" s="134" t="s">
        <v>0</v>
      </c>
      <c r="B5" s="102"/>
      <c r="C5" s="535" t="s">
        <v>40</v>
      </c>
      <c r="D5" s="681" t="s">
        <v>41</v>
      </c>
      <c r="E5" s="801" t="s">
        <v>38</v>
      </c>
      <c r="F5" s="98" t="s">
        <v>26</v>
      </c>
      <c r="G5" s="535" t="s">
        <v>37</v>
      </c>
      <c r="H5" s="121" t="s">
        <v>27</v>
      </c>
      <c r="I5" s="498" t="s">
        <v>28</v>
      </c>
      <c r="J5" s="801" t="s">
        <v>29</v>
      </c>
      <c r="K5" s="763" t="s">
        <v>30</v>
      </c>
      <c r="L5" s="521" t="s">
        <v>31</v>
      </c>
      <c r="M5" s="521" t="s">
        <v>116</v>
      </c>
      <c r="N5" s="521" t="s">
        <v>32</v>
      </c>
      <c r="O5" s="531" t="s">
        <v>117</v>
      </c>
      <c r="P5" s="658" t="s">
        <v>118</v>
      </c>
      <c r="Q5" s="521" t="s">
        <v>33</v>
      </c>
      <c r="R5" s="521" t="s">
        <v>34</v>
      </c>
      <c r="S5" s="521" t="s">
        <v>35</v>
      </c>
      <c r="T5" s="521" t="s">
        <v>36</v>
      </c>
      <c r="U5" s="521" t="s">
        <v>119</v>
      </c>
      <c r="V5" s="521" t="s">
        <v>120</v>
      </c>
      <c r="W5" s="521" t="s">
        <v>121</v>
      </c>
      <c r="X5" s="658" t="s">
        <v>122</v>
      </c>
    </row>
    <row r="6" spans="1:24" s="16" customFormat="1" ht="28.5" customHeight="1" x14ac:dyDescent="0.25">
      <c r="A6" s="569"/>
      <c r="B6" s="800" t="s">
        <v>73</v>
      </c>
      <c r="C6" s="878">
        <v>324</v>
      </c>
      <c r="D6" s="879" t="s">
        <v>19</v>
      </c>
      <c r="E6" s="540" t="s">
        <v>190</v>
      </c>
      <c r="F6" s="541">
        <v>60</v>
      </c>
      <c r="G6" s="542"/>
      <c r="H6" s="548">
        <v>1.1599999999999999</v>
      </c>
      <c r="I6" s="549">
        <v>3.65</v>
      </c>
      <c r="J6" s="551">
        <v>2.2799999999999998</v>
      </c>
      <c r="K6" s="880">
        <v>48.38</v>
      </c>
      <c r="L6" s="548">
        <v>0.03</v>
      </c>
      <c r="M6" s="549">
        <v>0.04</v>
      </c>
      <c r="N6" s="549">
        <v>14.45</v>
      </c>
      <c r="O6" s="550">
        <v>40</v>
      </c>
      <c r="P6" s="552">
        <v>0</v>
      </c>
      <c r="Q6" s="548">
        <v>18.690000000000001</v>
      </c>
      <c r="R6" s="549">
        <v>24.74</v>
      </c>
      <c r="S6" s="549">
        <v>11.31</v>
      </c>
      <c r="T6" s="549">
        <v>0.44</v>
      </c>
      <c r="U6" s="549">
        <v>75.569999999999993</v>
      </c>
      <c r="V6" s="549">
        <v>5.5999999999999995E-4</v>
      </c>
      <c r="W6" s="549">
        <v>1.2999999999999999E-4</v>
      </c>
      <c r="X6" s="551">
        <v>0.01</v>
      </c>
    </row>
    <row r="7" spans="1:24" s="16" customFormat="1" ht="26.45" customHeight="1" x14ac:dyDescent="0.25">
      <c r="A7" s="135" t="s">
        <v>6</v>
      </c>
      <c r="B7" s="175" t="s">
        <v>75</v>
      </c>
      <c r="C7" s="609">
        <v>29</v>
      </c>
      <c r="D7" s="764" t="s">
        <v>19</v>
      </c>
      <c r="E7" s="285" t="s">
        <v>180</v>
      </c>
      <c r="F7" s="685">
        <v>60</v>
      </c>
      <c r="G7" s="178"/>
      <c r="H7" s="233">
        <v>0.66</v>
      </c>
      <c r="I7" s="65">
        <v>0.12</v>
      </c>
      <c r="J7" s="108">
        <v>2.2799999999999998</v>
      </c>
      <c r="K7" s="399">
        <v>14.4</v>
      </c>
      <c r="L7" s="233">
        <v>0.04</v>
      </c>
      <c r="M7" s="65">
        <v>0.02</v>
      </c>
      <c r="N7" s="65">
        <v>15</v>
      </c>
      <c r="O7" s="65">
        <v>80</v>
      </c>
      <c r="P7" s="500">
        <v>0</v>
      </c>
      <c r="Q7" s="233">
        <v>8.4</v>
      </c>
      <c r="R7" s="65">
        <v>15.6</v>
      </c>
      <c r="S7" s="65">
        <v>12</v>
      </c>
      <c r="T7" s="65">
        <v>0.54</v>
      </c>
      <c r="U7" s="65">
        <v>174</v>
      </c>
      <c r="V7" s="65">
        <v>1.1999999999999999E-3</v>
      </c>
      <c r="W7" s="65">
        <v>2.4000000000000001E-4</v>
      </c>
      <c r="X7" s="108">
        <v>0.01</v>
      </c>
    </row>
    <row r="8" spans="1:24" s="37" customFormat="1" ht="26.45" customHeight="1" x14ac:dyDescent="0.25">
      <c r="A8" s="135"/>
      <c r="B8" s="174" t="s">
        <v>73</v>
      </c>
      <c r="C8" s="174">
        <v>331</v>
      </c>
      <c r="D8" s="537" t="s">
        <v>89</v>
      </c>
      <c r="E8" s="151" t="s">
        <v>197</v>
      </c>
      <c r="F8" s="158">
        <v>110</v>
      </c>
      <c r="G8" s="684"/>
      <c r="H8" s="289">
        <v>17.989999999999998</v>
      </c>
      <c r="I8" s="60">
        <v>14.98</v>
      </c>
      <c r="J8" s="110">
        <v>12.23</v>
      </c>
      <c r="K8" s="544">
        <v>256.89</v>
      </c>
      <c r="L8" s="289">
        <v>0.09</v>
      </c>
      <c r="M8" s="60">
        <v>0.15</v>
      </c>
      <c r="N8" s="60">
        <v>3.74</v>
      </c>
      <c r="O8" s="60">
        <v>40</v>
      </c>
      <c r="P8" s="110">
        <v>0.02</v>
      </c>
      <c r="Q8" s="289">
        <v>32.159999999999997</v>
      </c>
      <c r="R8" s="60">
        <v>166.26</v>
      </c>
      <c r="S8" s="60">
        <v>27.8</v>
      </c>
      <c r="T8" s="60">
        <v>2.14</v>
      </c>
      <c r="U8" s="60">
        <v>357.35</v>
      </c>
      <c r="V8" s="60">
        <v>6.7999999999999996E-3</v>
      </c>
      <c r="W8" s="60">
        <v>1.72E-3</v>
      </c>
      <c r="X8" s="61">
        <v>0.08</v>
      </c>
    </row>
    <row r="9" spans="1:24" s="37" customFormat="1" ht="26.45" customHeight="1" x14ac:dyDescent="0.25">
      <c r="A9" s="135"/>
      <c r="B9" s="175" t="s">
        <v>75</v>
      </c>
      <c r="C9" s="175">
        <v>89</v>
      </c>
      <c r="D9" s="538" t="s">
        <v>10</v>
      </c>
      <c r="E9" s="155" t="s">
        <v>90</v>
      </c>
      <c r="F9" s="159">
        <v>90</v>
      </c>
      <c r="G9" s="765"/>
      <c r="H9" s="420">
        <v>18.13</v>
      </c>
      <c r="I9" s="77">
        <v>17.05</v>
      </c>
      <c r="J9" s="474">
        <v>3.69</v>
      </c>
      <c r="K9" s="545">
        <v>240.96</v>
      </c>
      <c r="L9" s="420">
        <v>0.06</v>
      </c>
      <c r="M9" s="77">
        <v>0.13</v>
      </c>
      <c r="N9" s="77">
        <v>1.06</v>
      </c>
      <c r="O9" s="77">
        <v>0</v>
      </c>
      <c r="P9" s="474">
        <v>0</v>
      </c>
      <c r="Q9" s="420">
        <v>17.03</v>
      </c>
      <c r="R9" s="77">
        <v>176.72</v>
      </c>
      <c r="S9" s="77">
        <v>23.18</v>
      </c>
      <c r="T9" s="77">
        <v>2.61</v>
      </c>
      <c r="U9" s="77">
        <v>317</v>
      </c>
      <c r="V9" s="77">
        <v>7.0000000000000001E-3</v>
      </c>
      <c r="W9" s="77">
        <v>0</v>
      </c>
      <c r="X9" s="421">
        <v>0.06</v>
      </c>
    </row>
    <row r="10" spans="1:24" s="37" customFormat="1" ht="26.45" customHeight="1" x14ac:dyDescent="0.25">
      <c r="A10" s="135"/>
      <c r="B10" s="126"/>
      <c r="C10" s="561">
        <v>52</v>
      </c>
      <c r="D10" s="417" t="s">
        <v>64</v>
      </c>
      <c r="E10" s="150" t="s">
        <v>136</v>
      </c>
      <c r="F10" s="775">
        <v>150</v>
      </c>
      <c r="G10" s="162"/>
      <c r="H10" s="260">
        <v>3.31</v>
      </c>
      <c r="I10" s="20">
        <v>5.56</v>
      </c>
      <c r="J10" s="47">
        <v>25.99</v>
      </c>
      <c r="K10" s="259">
        <v>167.07</v>
      </c>
      <c r="L10" s="260">
        <v>0.15</v>
      </c>
      <c r="M10" s="20">
        <v>0.1</v>
      </c>
      <c r="N10" s="20">
        <v>14</v>
      </c>
      <c r="O10" s="20">
        <v>20</v>
      </c>
      <c r="P10" s="21">
        <v>0.08</v>
      </c>
      <c r="Q10" s="260">
        <v>17.75</v>
      </c>
      <c r="R10" s="20">
        <v>89.9</v>
      </c>
      <c r="S10" s="20">
        <v>35.090000000000003</v>
      </c>
      <c r="T10" s="20">
        <v>1.39</v>
      </c>
      <c r="U10" s="20">
        <v>825.67</v>
      </c>
      <c r="V10" s="20">
        <v>8.0000000000000002E-3</v>
      </c>
      <c r="W10" s="20">
        <v>1E-3</v>
      </c>
      <c r="X10" s="47">
        <v>0.05</v>
      </c>
    </row>
    <row r="11" spans="1:24" s="37" customFormat="1" ht="36" customHeight="1" x14ac:dyDescent="0.25">
      <c r="A11" s="135"/>
      <c r="B11" s="126"/>
      <c r="C11" s="127">
        <v>104</v>
      </c>
      <c r="D11" s="746" t="s">
        <v>18</v>
      </c>
      <c r="E11" s="647" t="s">
        <v>144</v>
      </c>
      <c r="F11" s="747">
        <v>200</v>
      </c>
      <c r="G11" s="161"/>
      <c r="H11" s="231">
        <v>0</v>
      </c>
      <c r="I11" s="15">
        <v>0</v>
      </c>
      <c r="J11" s="18">
        <v>14.4</v>
      </c>
      <c r="K11" s="532">
        <v>58.4</v>
      </c>
      <c r="L11" s="231">
        <v>0.1</v>
      </c>
      <c r="M11" s="15">
        <v>0.1</v>
      </c>
      <c r="N11" s="15">
        <v>3</v>
      </c>
      <c r="O11" s="15">
        <v>79.2</v>
      </c>
      <c r="P11" s="18">
        <v>0.96</v>
      </c>
      <c r="Q11" s="231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42">
        <v>0</v>
      </c>
    </row>
    <row r="12" spans="1:24" s="37" customFormat="1" ht="26.45" customHeight="1" x14ac:dyDescent="0.25">
      <c r="A12" s="135"/>
      <c r="B12" s="126"/>
      <c r="C12" s="128">
        <v>119</v>
      </c>
      <c r="D12" s="744" t="s">
        <v>14</v>
      </c>
      <c r="E12" s="142" t="s">
        <v>55</v>
      </c>
      <c r="F12" s="123">
        <v>30</v>
      </c>
      <c r="G12" s="766"/>
      <c r="H12" s="231">
        <v>2.2799999999999998</v>
      </c>
      <c r="I12" s="15">
        <v>0.24</v>
      </c>
      <c r="J12" s="18">
        <v>14.76</v>
      </c>
      <c r="K12" s="533">
        <v>70.5</v>
      </c>
      <c r="L12" s="260">
        <v>0.03</v>
      </c>
      <c r="M12" s="20">
        <v>0.01</v>
      </c>
      <c r="N12" s="20">
        <v>0</v>
      </c>
      <c r="O12" s="20">
        <v>0</v>
      </c>
      <c r="P12" s="21">
        <v>0</v>
      </c>
      <c r="Q12" s="260">
        <v>6</v>
      </c>
      <c r="R12" s="20">
        <v>19.5</v>
      </c>
      <c r="S12" s="20">
        <v>4.2</v>
      </c>
      <c r="T12" s="20">
        <v>0.33</v>
      </c>
      <c r="U12" s="20">
        <v>27.9</v>
      </c>
      <c r="V12" s="20">
        <v>1E-3</v>
      </c>
      <c r="W12" s="20">
        <v>2E-3</v>
      </c>
      <c r="X12" s="47">
        <v>4.3499999999999996</v>
      </c>
    </row>
    <row r="13" spans="1:24" s="37" customFormat="1" ht="26.45" customHeight="1" x14ac:dyDescent="0.25">
      <c r="A13" s="135"/>
      <c r="B13" s="126"/>
      <c r="C13" s="125">
        <v>120</v>
      </c>
      <c r="D13" s="744" t="s">
        <v>15</v>
      </c>
      <c r="E13" s="142" t="s">
        <v>47</v>
      </c>
      <c r="F13" s="123">
        <v>20</v>
      </c>
      <c r="G13" s="766"/>
      <c r="H13" s="231">
        <v>1.32</v>
      </c>
      <c r="I13" s="15">
        <v>0.24</v>
      </c>
      <c r="J13" s="18">
        <v>8.0399999999999991</v>
      </c>
      <c r="K13" s="533">
        <v>39.6</v>
      </c>
      <c r="L13" s="260">
        <v>0.03</v>
      </c>
      <c r="M13" s="20">
        <v>0.02</v>
      </c>
      <c r="N13" s="20">
        <v>0</v>
      </c>
      <c r="O13" s="20">
        <v>0</v>
      </c>
      <c r="P13" s="21">
        <v>0</v>
      </c>
      <c r="Q13" s="260">
        <v>5.8</v>
      </c>
      <c r="R13" s="20">
        <v>30</v>
      </c>
      <c r="S13" s="20">
        <v>9.4</v>
      </c>
      <c r="T13" s="20">
        <v>0.78</v>
      </c>
      <c r="U13" s="20">
        <v>47</v>
      </c>
      <c r="V13" s="20">
        <v>1E-3</v>
      </c>
      <c r="W13" s="20">
        <v>1E-3</v>
      </c>
      <c r="X13" s="47">
        <v>0</v>
      </c>
    </row>
    <row r="14" spans="1:24" s="37" customFormat="1" ht="26.45" customHeight="1" x14ac:dyDescent="0.25">
      <c r="A14" s="135"/>
      <c r="B14" s="174" t="s">
        <v>73</v>
      </c>
      <c r="C14" s="174"/>
      <c r="D14" s="537"/>
      <c r="E14" s="432" t="s">
        <v>20</v>
      </c>
      <c r="F14" s="472">
        <f>F6+F8+F10+F11+F12+F13</f>
        <v>570</v>
      </c>
      <c r="G14" s="543"/>
      <c r="H14" s="192">
        <f t="shared" ref="H14:X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83">
        <f t="shared" si="0"/>
        <v>640.84</v>
      </c>
      <c r="L14" s="192">
        <f t="shared" si="0"/>
        <v>0.43000000000000005</v>
      </c>
      <c r="M14" s="22">
        <f t="shared" si="0"/>
        <v>0.42000000000000004</v>
      </c>
      <c r="N14" s="22">
        <f t="shared" si="0"/>
        <v>35.19</v>
      </c>
      <c r="O14" s="22">
        <f t="shared" si="0"/>
        <v>179.2</v>
      </c>
      <c r="P14" s="109">
        <f t="shared" si="0"/>
        <v>1.06</v>
      </c>
      <c r="Q14" s="192">
        <f t="shared" si="0"/>
        <v>80.399999999999991</v>
      </c>
      <c r="R14" s="22">
        <f t="shared" si="0"/>
        <v>330.4</v>
      </c>
      <c r="S14" s="22">
        <f t="shared" si="0"/>
        <v>87.800000000000011</v>
      </c>
      <c r="T14" s="22">
        <f t="shared" si="0"/>
        <v>5.08</v>
      </c>
      <c r="U14" s="22">
        <f t="shared" si="0"/>
        <v>1333.49</v>
      </c>
      <c r="V14" s="22">
        <f t="shared" si="0"/>
        <v>1.736E-2</v>
      </c>
      <c r="W14" s="22">
        <f t="shared" si="0"/>
        <v>5.8500000000000002E-3</v>
      </c>
      <c r="X14" s="62">
        <f t="shared" si="0"/>
        <v>4.4899999999999993</v>
      </c>
    </row>
    <row r="15" spans="1:24" s="37" customFormat="1" ht="26.45" customHeight="1" x14ac:dyDescent="0.25">
      <c r="A15" s="135"/>
      <c r="B15" s="175" t="s">
        <v>75</v>
      </c>
      <c r="C15" s="175"/>
      <c r="D15" s="538"/>
      <c r="E15" s="437" t="s">
        <v>20</v>
      </c>
      <c r="F15" s="464">
        <f>F7+F9+F10+F11+F12+F13</f>
        <v>550</v>
      </c>
      <c r="G15" s="280"/>
      <c r="H15" s="290">
        <f t="shared" ref="H15:X15" si="1">H7+H9+H10+H11+H12+H13</f>
        <v>25.7</v>
      </c>
      <c r="I15" s="57">
        <f t="shared" si="1"/>
        <v>23.209999999999997</v>
      </c>
      <c r="J15" s="804">
        <f t="shared" si="1"/>
        <v>69.16</v>
      </c>
      <c r="K15" s="280">
        <f t="shared" si="1"/>
        <v>590.92999999999995</v>
      </c>
      <c r="L15" s="290">
        <f t="shared" si="1"/>
        <v>0.41000000000000003</v>
      </c>
      <c r="M15" s="57">
        <f t="shared" si="1"/>
        <v>0.38</v>
      </c>
      <c r="N15" s="57">
        <f t="shared" si="1"/>
        <v>33.06</v>
      </c>
      <c r="O15" s="57">
        <f t="shared" si="1"/>
        <v>179.2</v>
      </c>
      <c r="P15" s="804">
        <f t="shared" si="1"/>
        <v>1.04</v>
      </c>
      <c r="Q15" s="290">
        <f t="shared" si="1"/>
        <v>54.98</v>
      </c>
      <c r="R15" s="57">
        <f t="shared" si="1"/>
        <v>331.72</v>
      </c>
      <c r="S15" s="57">
        <f t="shared" si="1"/>
        <v>83.870000000000019</v>
      </c>
      <c r="T15" s="57">
        <f t="shared" si="1"/>
        <v>5.65</v>
      </c>
      <c r="U15" s="57">
        <f t="shared" si="1"/>
        <v>1391.5700000000002</v>
      </c>
      <c r="V15" s="57">
        <f t="shared" si="1"/>
        <v>1.8200000000000001E-2</v>
      </c>
      <c r="W15" s="57">
        <f t="shared" si="1"/>
        <v>4.2399999999999998E-3</v>
      </c>
      <c r="X15" s="73">
        <f t="shared" si="1"/>
        <v>4.47</v>
      </c>
    </row>
    <row r="16" spans="1:24" s="37" customFormat="1" ht="26.45" customHeight="1" x14ac:dyDescent="0.25">
      <c r="A16" s="135"/>
      <c r="B16" s="174" t="s">
        <v>73</v>
      </c>
      <c r="C16" s="174"/>
      <c r="D16" s="537"/>
      <c r="E16" s="473" t="s">
        <v>21</v>
      </c>
      <c r="F16" s="158"/>
      <c r="G16" s="684"/>
      <c r="H16" s="289"/>
      <c r="I16" s="60"/>
      <c r="J16" s="110"/>
      <c r="K16" s="546">
        <f>K14/23.5</f>
        <v>27.269787234042553</v>
      </c>
      <c r="L16" s="289"/>
      <c r="M16" s="60"/>
      <c r="N16" s="60"/>
      <c r="O16" s="60"/>
      <c r="P16" s="110"/>
      <c r="Q16" s="289"/>
      <c r="R16" s="60"/>
      <c r="S16" s="60"/>
      <c r="T16" s="60"/>
      <c r="U16" s="60"/>
      <c r="V16" s="60"/>
      <c r="W16" s="60"/>
      <c r="X16" s="61"/>
    </row>
    <row r="17" spans="1:24" s="37" customFormat="1" ht="26.45" customHeight="1" thickBot="1" x14ac:dyDescent="0.3">
      <c r="A17" s="136"/>
      <c r="B17" s="177" t="s">
        <v>75</v>
      </c>
      <c r="C17" s="177"/>
      <c r="D17" s="539"/>
      <c r="E17" s="443" t="s">
        <v>21</v>
      </c>
      <c r="F17" s="160"/>
      <c r="G17" s="767"/>
      <c r="H17" s="291"/>
      <c r="I17" s="156"/>
      <c r="J17" s="179"/>
      <c r="K17" s="547">
        <f>K15/23.5</f>
        <v>25.145957446808509</v>
      </c>
      <c r="L17" s="291"/>
      <c r="M17" s="156"/>
      <c r="N17" s="156"/>
      <c r="O17" s="156"/>
      <c r="P17" s="179"/>
      <c r="Q17" s="291"/>
      <c r="R17" s="156"/>
      <c r="S17" s="156"/>
      <c r="T17" s="156"/>
      <c r="U17" s="156"/>
      <c r="V17" s="156"/>
      <c r="W17" s="156"/>
      <c r="X17" s="157"/>
    </row>
    <row r="18" spans="1:24" s="16" customFormat="1" ht="36" customHeight="1" x14ac:dyDescent="0.25">
      <c r="A18" s="137" t="s">
        <v>7</v>
      </c>
      <c r="B18" s="210"/>
      <c r="C18" s="210">
        <v>24</v>
      </c>
      <c r="D18" s="662" t="s">
        <v>19</v>
      </c>
      <c r="E18" s="391" t="s">
        <v>110</v>
      </c>
      <c r="F18" s="130">
        <v>150</v>
      </c>
      <c r="G18" s="530"/>
      <c r="H18" s="244">
        <v>0.6</v>
      </c>
      <c r="I18" s="38">
        <v>0.6</v>
      </c>
      <c r="J18" s="212">
        <v>14.7</v>
      </c>
      <c r="K18" s="458">
        <v>70.5</v>
      </c>
      <c r="L18" s="244">
        <v>0.05</v>
      </c>
      <c r="M18" s="48">
        <v>0.03</v>
      </c>
      <c r="N18" s="38">
        <v>15</v>
      </c>
      <c r="O18" s="38">
        <v>0</v>
      </c>
      <c r="P18" s="49">
        <v>0</v>
      </c>
      <c r="Q18" s="251">
        <v>24</v>
      </c>
      <c r="R18" s="40">
        <v>16.5</v>
      </c>
      <c r="S18" s="40">
        <v>13.5</v>
      </c>
      <c r="T18" s="40">
        <v>3.3</v>
      </c>
      <c r="U18" s="40">
        <v>417</v>
      </c>
      <c r="V18" s="40">
        <v>3.0000000000000001E-3</v>
      </c>
      <c r="W18" s="40">
        <v>0</v>
      </c>
      <c r="X18" s="41">
        <v>0.01</v>
      </c>
    </row>
    <row r="19" spans="1:24" s="16" customFormat="1" ht="26.45" customHeight="1" x14ac:dyDescent="0.25">
      <c r="A19" s="103"/>
      <c r="B19" s="127"/>
      <c r="C19" s="162">
        <v>34</v>
      </c>
      <c r="D19" s="385" t="s">
        <v>9</v>
      </c>
      <c r="E19" s="388" t="s">
        <v>76</v>
      </c>
      <c r="F19" s="728">
        <v>200</v>
      </c>
      <c r="G19" s="161"/>
      <c r="H19" s="232">
        <v>9.19</v>
      </c>
      <c r="I19" s="13">
        <v>5.64</v>
      </c>
      <c r="J19" s="23">
        <v>13.63</v>
      </c>
      <c r="K19" s="128">
        <v>141.18</v>
      </c>
      <c r="L19" s="200">
        <v>0.16</v>
      </c>
      <c r="M19" s="200">
        <v>0.08</v>
      </c>
      <c r="N19" s="78">
        <v>2.73</v>
      </c>
      <c r="O19" s="78">
        <v>110</v>
      </c>
      <c r="P19" s="199">
        <v>0</v>
      </c>
      <c r="Q19" s="237">
        <v>24.39</v>
      </c>
      <c r="R19" s="78">
        <v>101</v>
      </c>
      <c r="S19" s="78">
        <v>29.04</v>
      </c>
      <c r="T19" s="78">
        <v>2.08</v>
      </c>
      <c r="U19" s="78">
        <v>339.52</v>
      </c>
      <c r="V19" s="78">
        <v>4.0000000000000001E-3</v>
      </c>
      <c r="W19" s="78">
        <v>2E-3</v>
      </c>
      <c r="X19" s="199">
        <v>0.03</v>
      </c>
    </row>
    <row r="20" spans="1:24" s="37" customFormat="1" ht="26.45" customHeight="1" x14ac:dyDescent="0.25">
      <c r="A20" s="104"/>
      <c r="B20" s="126"/>
      <c r="C20" s="100">
        <v>240</v>
      </c>
      <c r="D20" s="142" t="s">
        <v>10</v>
      </c>
      <c r="E20" s="166" t="s">
        <v>123</v>
      </c>
      <c r="F20" s="125">
        <v>90</v>
      </c>
      <c r="G20" s="123"/>
      <c r="H20" s="231">
        <v>20.170000000000002</v>
      </c>
      <c r="I20" s="15">
        <v>20.309999999999999</v>
      </c>
      <c r="J20" s="42">
        <v>2.09</v>
      </c>
      <c r="K20" s="181">
        <v>274</v>
      </c>
      <c r="L20" s="231">
        <v>7.0000000000000007E-2</v>
      </c>
      <c r="M20" s="17">
        <v>0.18</v>
      </c>
      <c r="N20" s="15">
        <v>1.5</v>
      </c>
      <c r="O20" s="15">
        <v>225</v>
      </c>
      <c r="P20" s="18">
        <v>0.42</v>
      </c>
      <c r="Q20" s="231">
        <v>157.65</v>
      </c>
      <c r="R20" s="15">
        <v>222.58</v>
      </c>
      <c r="S20" s="15">
        <v>26.64</v>
      </c>
      <c r="T20" s="15">
        <v>1.51</v>
      </c>
      <c r="U20" s="15">
        <v>237.86</v>
      </c>
      <c r="V20" s="15">
        <v>0</v>
      </c>
      <c r="W20" s="15">
        <v>0</v>
      </c>
      <c r="X20" s="42">
        <v>0.1</v>
      </c>
    </row>
    <row r="21" spans="1:24" s="37" customFormat="1" ht="26.45" customHeight="1" x14ac:dyDescent="0.25">
      <c r="A21" s="104"/>
      <c r="B21" s="126"/>
      <c r="C21" s="162">
        <v>65</v>
      </c>
      <c r="D21" s="386" t="s">
        <v>86</v>
      </c>
      <c r="E21" s="142" t="s">
        <v>54</v>
      </c>
      <c r="F21" s="123">
        <v>150</v>
      </c>
      <c r="G21" s="163"/>
      <c r="H21" s="378">
        <v>6.76</v>
      </c>
      <c r="I21" s="92">
        <v>3.93</v>
      </c>
      <c r="J21" s="93">
        <v>41.29</v>
      </c>
      <c r="K21" s="185">
        <v>227.48</v>
      </c>
      <c r="L21" s="74">
        <v>0.08</v>
      </c>
      <c r="M21" s="74">
        <v>0.03</v>
      </c>
      <c r="N21" s="13">
        <v>0</v>
      </c>
      <c r="O21" s="13">
        <v>10</v>
      </c>
      <c r="P21" s="44">
        <v>0.06</v>
      </c>
      <c r="Q21" s="232">
        <v>13.54</v>
      </c>
      <c r="R21" s="13">
        <v>50.83</v>
      </c>
      <c r="S21" s="13">
        <v>9.14</v>
      </c>
      <c r="T21" s="13">
        <v>0.93</v>
      </c>
      <c r="U21" s="13">
        <v>72.5</v>
      </c>
      <c r="V21" s="13">
        <v>1E-3</v>
      </c>
      <c r="W21" s="13">
        <v>0</v>
      </c>
      <c r="X21" s="47">
        <v>0.01</v>
      </c>
    </row>
    <row r="22" spans="1:24" s="16" customFormat="1" ht="33.75" customHeight="1" x14ac:dyDescent="0.25">
      <c r="A22" s="105"/>
      <c r="B22" s="127"/>
      <c r="C22" s="202">
        <v>216</v>
      </c>
      <c r="D22" s="171" t="s">
        <v>18</v>
      </c>
      <c r="E22" s="208" t="s">
        <v>130</v>
      </c>
      <c r="F22" s="125">
        <v>200</v>
      </c>
      <c r="G22" s="665"/>
      <c r="H22" s="231">
        <v>0.25</v>
      </c>
      <c r="I22" s="15">
        <v>0</v>
      </c>
      <c r="J22" s="42">
        <v>12.73</v>
      </c>
      <c r="K22" s="181">
        <v>51.3</v>
      </c>
      <c r="L22" s="260">
        <v>0</v>
      </c>
      <c r="M22" s="19">
        <v>0</v>
      </c>
      <c r="N22" s="20">
        <v>4.3899999999999997</v>
      </c>
      <c r="O22" s="20">
        <v>0</v>
      </c>
      <c r="P22" s="47">
        <v>0</v>
      </c>
      <c r="Q22" s="260">
        <v>0.32</v>
      </c>
      <c r="R22" s="20">
        <v>0</v>
      </c>
      <c r="S22" s="20">
        <v>0</v>
      </c>
      <c r="T22" s="20">
        <v>0.03</v>
      </c>
      <c r="U22" s="20">
        <v>0.3</v>
      </c>
      <c r="V22" s="20">
        <v>0</v>
      </c>
      <c r="W22" s="20">
        <v>0</v>
      </c>
      <c r="X22" s="47">
        <v>0</v>
      </c>
    </row>
    <row r="23" spans="1:24" s="16" customFormat="1" ht="26.45" customHeight="1" x14ac:dyDescent="0.25">
      <c r="A23" s="105"/>
      <c r="B23" s="128"/>
      <c r="C23" s="101">
        <v>119</v>
      </c>
      <c r="D23" s="142" t="s">
        <v>14</v>
      </c>
      <c r="E23" s="171" t="s">
        <v>55</v>
      </c>
      <c r="F23" s="176">
        <v>20</v>
      </c>
      <c r="G23" s="123"/>
      <c r="H23" s="231">
        <v>1.52</v>
      </c>
      <c r="I23" s="15">
        <v>0.16</v>
      </c>
      <c r="J23" s="42">
        <v>9.84</v>
      </c>
      <c r="K23" s="242">
        <v>47</v>
      </c>
      <c r="L23" s="231">
        <v>0.02</v>
      </c>
      <c r="M23" s="17">
        <v>0.01</v>
      </c>
      <c r="N23" s="15">
        <v>0</v>
      </c>
      <c r="O23" s="15">
        <v>0</v>
      </c>
      <c r="P23" s="42">
        <v>0</v>
      </c>
      <c r="Q23" s="231">
        <v>4</v>
      </c>
      <c r="R23" s="15">
        <v>13</v>
      </c>
      <c r="S23" s="15">
        <v>2.8</v>
      </c>
      <c r="T23" s="17">
        <v>0.22</v>
      </c>
      <c r="U23" s="15">
        <v>18.600000000000001</v>
      </c>
      <c r="V23" s="15">
        <v>1E-3</v>
      </c>
      <c r="W23" s="17">
        <v>1E-3</v>
      </c>
      <c r="X23" s="42">
        <v>2.9</v>
      </c>
    </row>
    <row r="24" spans="1:24" s="16" customFormat="1" ht="26.45" customHeight="1" x14ac:dyDescent="0.25">
      <c r="A24" s="105"/>
      <c r="B24" s="128"/>
      <c r="C24" s="123">
        <v>120</v>
      </c>
      <c r="D24" s="558" t="s">
        <v>15</v>
      </c>
      <c r="E24" s="142" t="s">
        <v>47</v>
      </c>
      <c r="F24" s="126">
        <v>20</v>
      </c>
      <c r="G24" s="162"/>
      <c r="H24" s="260">
        <v>1.32</v>
      </c>
      <c r="I24" s="20">
        <v>0.24</v>
      </c>
      <c r="J24" s="21">
        <v>8.0399999999999991</v>
      </c>
      <c r="K24" s="258">
        <v>39.6</v>
      </c>
      <c r="L24" s="19">
        <v>0.03</v>
      </c>
      <c r="M24" s="19">
        <v>0.02</v>
      </c>
      <c r="N24" s="20">
        <v>0</v>
      </c>
      <c r="O24" s="20">
        <v>0</v>
      </c>
      <c r="P24" s="47">
        <v>0</v>
      </c>
      <c r="Q24" s="260">
        <v>5.8</v>
      </c>
      <c r="R24" s="20">
        <v>30</v>
      </c>
      <c r="S24" s="20">
        <v>9.4</v>
      </c>
      <c r="T24" s="20">
        <v>0.78</v>
      </c>
      <c r="U24" s="20">
        <v>47</v>
      </c>
      <c r="V24" s="20">
        <v>1E-3</v>
      </c>
      <c r="W24" s="20">
        <v>1E-3</v>
      </c>
      <c r="X24" s="47">
        <v>0</v>
      </c>
    </row>
    <row r="25" spans="1:24" s="37" customFormat="1" ht="26.45" customHeight="1" x14ac:dyDescent="0.25">
      <c r="A25" s="104"/>
      <c r="B25" s="126"/>
      <c r="C25" s="164"/>
      <c r="D25" s="768"/>
      <c r="E25" s="148" t="s">
        <v>20</v>
      </c>
      <c r="F25" s="387">
        <f>SUM(F18:F24)</f>
        <v>830</v>
      </c>
      <c r="G25" s="164"/>
      <c r="H25" s="194">
        <f>SUM(H18:H24)</f>
        <v>39.81</v>
      </c>
      <c r="I25" s="94">
        <f>SUM(I18:I24)</f>
        <v>30.879999999999995</v>
      </c>
      <c r="J25" s="180">
        <f>SUM(J18:J24)</f>
        <v>102.32</v>
      </c>
      <c r="K25" s="186">
        <f>SUM(K18:K24)</f>
        <v>851.06</v>
      </c>
      <c r="L25" s="95">
        <f t="shared" ref="L25:X25" si="2">SUM(L18:L24)</f>
        <v>0.41000000000000003</v>
      </c>
      <c r="M25" s="94">
        <f t="shared" si="2"/>
        <v>0.35</v>
      </c>
      <c r="N25" s="94">
        <f t="shared" si="2"/>
        <v>23.62</v>
      </c>
      <c r="O25" s="94">
        <f t="shared" si="2"/>
        <v>345</v>
      </c>
      <c r="P25" s="96">
        <f t="shared" si="2"/>
        <v>0.48</v>
      </c>
      <c r="Q25" s="194">
        <f t="shared" si="2"/>
        <v>229.70000000000002</v>
      </c>
      <c r="R25" s="94">
        <f t="shared" si="2"/>
        <v>433.91</v>
      </c>
      <c r="S25" s="94">
        <f t="shared" si="2"/>
        <v>90.52000000000001</v>
      </c>
      <c r="T25" s="94">
        <f t="shared" si="2"/>
        <v>8.85</v>
      </c>
      <c r="U25" s="94">
        <f t="shared" si="2"/>
        <v>1132.78</v>
      </c>
      <c r="V25" s="94">
        <f t="shared" si="2"/>
        <v>1.0000000000000002E-2</v>
      </c>
      <c r="W25" s="94">
        <f t="shared" si="2"/>
        <v>4.0000000000000001E-3</v>
      </c>
      <c r="X25" s="96">
        <f t="shared" si="2"/>
        <v>3.05</v>
      </c>
    </row>
    <row r="26" spans="1:24" s="37" customFormat="1" ht="26.45" customHeight="1" thickBot="1" x14ac:dyDescent="0.3">
      <c r="A26" s="138"/>
      <c r="B26" s="129"/>
      <c r="C26" s="165"/>
      <c r="D26" s="769"/>
      <c r="E26" s="149" t="s">
        <v>21</v>
      </c>
      <c r="F26" s="197"/>
      <c r="G26" s="189"/>
      <c r="H26" s="195"/>
      <c r="I26" s="52"/>
      <c r="J26" s="122"/>
      <c r="K26" s="187">
        <f>K25/23.5</f>
        <v>36.215319148936167</v>
      </c>
      <c r="L26" s="147"/>
      <c r="M26" s="147"/>
      <c r="N26" s="52"/>
      <c r="O26" s="52"/>
      <c r="P26" s="115"/>
      <c r="Q26" s="195"/>
      <c r="R26" s="52"/>
      <c r="S26" s="52"/>
      <c r="T26" s="52"/>
      <c r="U26" s="52"/>
      <c r="V26" s="52"/>
      <c r="W26" s="52"/>
      <c r="X26" s="115"/>
    </row>
    <row r="27" spans="1:24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A28" s="523" t="s">
        <v>65</v>
      </c>
      <c r="B28" s="825"/>
      <c r="C28" s="524"/>
      <c r="D28" s="525"/>
      <c r="E28" s="25"/>
      <c r="F28" s="26"/>
      <c r="G28" s="11"/>
      <c r="H28" s="9"/>
      <c r="I28" s="11"/>
      <c r="J28" s="11"/>
    </row>
    <row r="29" spans="1:24" ht="18.75" x14ac:dyDescent="0.25">
      <c r="A29" s="526" t="s">
        <v>66</v>
      </c>
      <c r="B29" s="826"/>
      <c r="C29" s="527"/>
      <c r="D29" s="527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1" spans="1:24" ht="18.75" x14ac:dyDescent="0.25">
      <c r="D31" s="11"/>
      <c r="E31" s="25"/>
      <c r="F31" s="26"/>
      <c r="G31" s="11"/>
      <c r="H31" s="11"/>
      <c r="I31" s="11"/>
      <c r="J31" s="11"/>
    </row>
    <row r="33" spans="4:10" ht="18.75" x14ac:dyDescent="0.25">
      <c r="D33" s="11"/>
      <c r="E33" s="25"/>
      <c r="F33" s="26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zoomScale="80" zoomScaleNormal="80" workbookViewId="0">
      <selection activeCell="F20" sqref="F20"/>
    </sheetView>
  </sheetViews>
  <sheetFormatPr defaultRowHeight="15" x14ac:dyDescent="0.25"/>
  <cols>
    <col min="1" max="2" width="16.85546875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16">
        <v>15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133"/>
      <c r="C4" s="658" t="s">
        <v>39</v>
      </c>
      <c r="D4" s="706"/>
      <c r="E4" s="707"/>
      <c r="F4" s="658"/>
      <c r="G4" s="658"/>
      <c r="H4" s="783" t="s">
        <v>22</v>
      </c>
      <c r="I4" s="782"/>
      <c r="J4" s="780"/>
      <c r="K4" s="677" t="s">
        <v>23</v>
      </c>
      <c r="L4" s="985" t="s">
        <v>24</v>
      </c>
      <c r="M4" s="986"/>
      <c r="N4" s="986"/>
      <c r="O4" s="986"/>
      <c r="P4" s="987"/>
      <c r="Q4" s="985" t="s">
        <v>25</v>
      </c>
      <c r="R4" s="986"/>
      <c r="S4" s="986"/>
      <c r="T4" s="986"/>
      <c r="U4" s="986"/>
      <c r="V4" s="986"/>
      <c r="W4" s="986"/>
      <c r="X4" s="987"/>
    </row>
    <row r="5" spans="1:24" s="16" customFormat="1" ht="28.5" customHeight="1" thickBot="1" x14ac:dyDescent="0.3">
      <c r="A5" s="134" t="s">
        <v>0</v>
      </c>
      <c r="B5" s="528"/>
      <c r="C5" s="102" t="s">
        <v>40</v>
      </c>
      <c r="D5" s="214" t="s">
        <v>41</v>
      </c>
      <c r="E5" s="102" t="s">
        <v>38</v>
      </c>
      <c r="F5" s="102" t="s">
        <v>26</v>
      </c>
      <c r="G5" s="102" t="s">
        <v>37</v>
      </c>
      <c r="H5" s="98" t="s">
        <v>27</v>
      </c>
      <c r="I5" s="498" t="s">
        <v>28</v>
      </c>
      <c r="J5" s="98" t="s">
        <v>29</v>
      </c>
      <c r="K5" s="770" t="s">
        <v>30</v>
      </c>
      <c r="L5" s="352" t="s">
        <v>31</v>
      </c>
      <c r="M5" s="352" t="s">
        <v>116</v>
      </c>
      <c r="N5" s="352" t="s">
        <v>32</v>
      </c>
      <c r="O5" s="497" t="s">
        <v>117</v>
      </c>
      <c r="P5" s="352" t="s">
        <v>118</v>
      </c>
      <c r="Q5" s="352" t="s">
        <v>33</v>
      </c>
      <c r="R5" s="352" t="s">
        <v>34</v>
      </c>
      <c r="S5" s="352" t="s">
        <v>35</v>
      </c>
      <c r="T5" s="352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s="16" customFormat="1" ht="26.45" customHeight="1" x14ac:dyDescent="0.25">
      <c r="A6" s="103" t="s">
        <v>6</v>
      </c>
      <c r="B6" s="840"/>
      <c r="C6" s="536">
        <v>24</v>
      </c>
      <c r="D6" s="391" t="s">
        <v>19</v>
      </c>
      <c r="E6" s="662" t="s">
        <v>114</v>
      </c>
      <c r="F6" s="130">
        <v>150</v>
      </c>
      <c r="G6" s="662"/>
      <c r="H6" s="251">
        <v>0.6</v>
      </c>
      <c r="I6" s="40">
        <v>0.6</v>
      </c>
      <c r="J6" s="43">
        <v>14.7</v>
      </c>
      <c r="K6" s="592">
        <v>70.5</v>
      </c>
      <c r="L6" s="244">
        <v>0.05</v>
      </c>
      <c r="M6" s="48">
        <v>0.03</v>
      </c>
      <c r="N6" s="38">
        <v>15</v>
      </c>
      <c r="O6" s="38">
        <v>0</v>
      </c>
      <c r="P6" s="212">
        <v>0</v>
      </c>
      <c r="Q6" s="244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0</v>
      </c>
      <c r="X6" s="212">
        <v>0.01</v>
      </c>
    </row>
    <row r="7" spans="1:24" s="16" customFormat="1" ht="26.45" customHeight="1" x14ac:dyDescent="0.25">
      <c r="A7" s="103"/>
      <c r="B7" s="848"/>
      <c r="C7" s="126">
        <v>197</v>
      </c>
      <c r="D7" s="558" t="s">
        <v>19</v>
      </c>
      <c r="E7" s="208" t="s">
        <v>181</v>
      </c>
      <c r="F7" s="560">
        <v>50</v>
      </c>
      <c r="G7" s="241"/>
      <c r="H7" s="231">
        <v>4.84</v>
      </c>
      <c r="I7" s="15">
        <v>4.43</v>
      </c>
      <c r="J7" s="18">
        <v>9.8699999999999992</v>
      </c>
      <c r="K7" s="184">
        <v>99.54</v>
      </c>
      <c r="L7" s="458">
        <v>0.03</v>
      </c>
      <c r="M7" s="231">
        <v>0.05</v>
      </c>
      <c r="N7" s="15">
        <v>1.54</v>
      </c>
      <c r="O7" s="15">
        <v>40</v>
      </c>
      <c r="P7" s="18">
        <v>0.14000000000000001</v>
      </c>
      <c r="Q7" s="231">
        <v>121.35</v>
      </c>
      <c r="R7" s="15">
        <v>79.95</v>
      </c>
      <c r="S7" s="15">
        <v>9.44</v>
      </c>
      <c r="T7" s="15">
        <v>0.46</v>
      </c>
      <c r="U7" s="15">
        <v>62.33</v>
      </c>
      <c r="V7" s="15">
        <v>2.5999999999999998E-4</v>
      </c>
      <c r="W7" s="15">
        <v>5.0000000000000002E-5</v>
      </c>
      <c r="X7" s="42">
        <v>0</v>
      </c>
    </row>
    <row r="8" spans="1:24" s="37" customFormat="1" ht="39.75" customHeight="1" x14ac:dyDescent="0.25">
      <c r="A8" s="135"/>
      <c r="B8" s="853"/>
      <c r="C8" s="561">
        <v>69</v>
      </c>
      <c r="D8" s="143" t="s">
        <v>62</v>
      </c>
      <c r="E8" s="270" t="s">
        <v>168</v>
      </c>
      <c r="F8" s="162">
        <v>150</v>
      </c>
      <c r="G8" s="143"/>
      <c r="H8" s="17">
        <v>25.71</v>
      </c>
      <c r="I8" s="15">
        <v>11.96</v>
      </c>
      <c r="J8" s="18">
        <v>32.299999999999997</v>
      </c>
      <c r="K8" s="532">
        <v>342.12</v>
      </c>
      <c r="L8" s="231">
        <v>7.0000000000000007E-2</v>
      </c>
      <c r="M8" s="17">
        <v>0.34</v>
      </c>
      <c r="N8" s="15">
        <v>0.43</v>
      </c>
      <c r="O8" s="15">
        <v>60</v>
      </c>
      <c r="P8" s="42">
        <v>0.27</v>
      </c>
      <c r="Q8" s="231">
        <v>233.47</v>
      </c>
      <c r="R8" s="15">
        <v>283.02999999999997</v>
      </c>
      <c r="S8" s="15">
        <v>33.36</v>
      </c>
      <c r="T8" s="15">
        <v>0.82</v>
      </c>
      <c r="U8" s="15">
        <v>131.05000000000001</v>
      </c>
      <c r="V8" s="15">
        <v>8.9999999999999993E-3</v>
      </c>
      <c r="W8" s="15">
        <v>3.1E-2</v>
      </c>
      <c r="X8" s="42">
        <v>0.03</v>
      </c>
    </row>
    <row r="9" spans="1:24" s="37" customFormat="1" ht="26.45" customHeight="1" x14ac:dyDescent="0.25">
      <c r="A9" s="135"/>
      <c r="B9" s="853"/>
      <c r="C9" s="139">
        <v>113</v>
      </c>
      <c r="D9" s="171" t="s">
        <v>5</v>
      </c>
      <c r="E9" s="142" t="s">
        <v>11</v>
      </c>
      <c r="F9" s="125">
        <v>200</v>
      </c>
      <c r="G9" s="241"/>
      <c r="H9" s="231">
        <v>0.04</v>
      </c>
      <c r="I9" s="15">
        <v>0</v>
      </c>
      <c r="J9" s="42">
        <v>7.4</v>
      </c>
      <c r="K9" s="243">
        <v>30.26</v>
      </c>
      <c r="L9" s="231">
        <v>0</v>
      </c>
      <c r="M9" s="17">
        <v>0</v>
      </c>
      <c r="N9" s="15">
        <v>0.8</v>
      </c>
      <c r="O9" s="15">
        <v>0</v>
      </c>
      <c r="P9" s="42">
        <v>0</v>
      </c>
      <c r="Q9" s="17">
        <v>2.02</v>
      </c>
      <c r="R9" s="15">
        <v>0.99</v>
      </c>
      <c r="S9" s="15">
        <v>0.55000000000000004</v>
      </c>
      <c r="T9" s="15">
        <v>0.05</v>
      </c>
      <c r="U9" s="15">
        <v>7.05</v>
      </c>
      <c r="V9" s="15">
        <v>0</v>
      </c>
      <c r="W9" s="15">
        <v>0</v>
      </c>
      <c r="X9" s="42">
        <v>0</v>
      </c>
    </row>
    <row r="10" spans="1:24" s="37" customFormat="1" ht="26.45" customHeight="1" x14ac:dyDescent="0.25">
      <c r="A10" s="135"/>
      <c r="B10" s="853"/>
      <c r="C10" s="141">
        <v>121</v>
      </c>
      <c r="D10" s="171" t="s">
        <v>14</v>
      </c>
      <c r="E10" s="208" t="s">
        <v>51</v>
      </c>
      <c r="F10" s="176">
        <v>20</v>
      </c>
      <c r="G10" s="125"/>
      <c r="H10" s="17">
        <v>1.5</v>
      </c>
      <c r="I10" s="15">
        <v>0.57999999999999996</v>
      </c>
      <c r="J10" s="18">
        <v>9.9600000000000009</v>
      </c>
      <c r="K10" s="532">
        <v>52.4</v>
      </c>
      <c r="L10" s="231">
        <v>0.02</v>
      </c>
      <c r="M10" s="17">
        <v>0.01</v>
      </c>
      <c r="N10" s="15">
        <v>0</v>
      </c>
      <c r="O10" s="15">
        <v>0</v>
      </c>
      <c r="P10" s="18">
        <v>0</v>
      </c>
      <c r="Q10" s="231">
        <v>3.8</v>
      </c>
      <c r="R10" s="15">
        <v>13</v>
      </c>
      <c r="S10" s="15">
        <v>2.6</v>
      </c>
      <c r="T10" s="15">
        <v>0.24</v>
      </c>
      <c r="U10" s="15">
        <v>18.399999999999999</v>
      </c>
      <c r="V10" s="15">
        <v>0</v>
      </c>
      <c r="W10" s="15">
        <v>0</v>
      </c>
      <c r="X10" s="42">
        <v>0</v>
      </c>
    </row>
    <row r="11" spans="1:24" s="37" customFormat="1" ht="26.45" customHeight="1" x14ac:dyDescent="0.25">
      <c r="A11" s="135"/>
      <c r="B11" s="853"/>
      <c r="C11" s="568"/>
      <c r="D11" s="201"/>
      <c r="E11" s="148" t="s">
        <v>20</v>
      </c>
      <c r="F11" s="254">
        <f>F6+F7+F8+F9+F10</f>
        <v>570</v>
      </c>
      <c r="G11" s="771"/>
      <c r="H11" s="19">
        <f t="shared" ref="H11:X11" si="0">H6+H7+H8+H9+H10</f>
        <v>32.69</v>
      </c>
      <c r="I11" s="20">
        <f t="shared" si="0"/>
        <v>17.57</v>
      </c>
      <c r="J11" s="21">
        <f t="shared" si="0"/>
        <v>74.22999999999999</v>
      </c>
      <c r="K11" s="593">
        <f t="shared" si="0"/>
        <v>594.82000000000005</v>
      </c>
      <c r="L11" s="260">
        <f t="shared" si="0"/>
        <v>0.17</v>
      </c>
      <c r="M11" s="20">
        <f t="shared" si="0"/>
        <v>0.43000000000000005</v>
      </c>
      <c r="N11" s="20">
        <f t="shared" si="0"/>
        <v>17.77</v>
      </c>
      <c r="O11" s="20">
        <f t="shared" si="0"/>
        <v>100</v>
      </c>
      <c r="P11" s="47">
        <f t="shared" si="0"/>
        <v>0.41000000000000003</v>
      </c>
      <c r="Q11" s="19">
        <f t="shared" si="0"/>
        <v>384.64</v>
      </c>
      <c r="R11" s="20">
        <f t="shared" si="0"/>
        <v>393.46999999999997</v>
      </c>
      <c r="S11" s="20">
        <f t="shared" si="0"/>
        <v>59.449999999999996</v>
      </c>
      <c r="T11" s="20">
        <f t="shared" si="0"/>
        <v>4.87</v>
      </c>
      <c r="U11" s="20">
        <f t="shared" si="0"/>
        <v>635.82999999999993</v>
      </c>
      <c r="V11" s="20">
        <f t="shared" si="0"/>
        <v>1.226E-2</v>
      </c>
      <c r="W11" s="20">
        <f t="shared" si="0"/>
        <v>3.1050000000000001E-2</v>
      </c>
      <c r="X11" s="47">
        <f t="shared" si="0"/>
        <v>0.04</v>
      </c>
    </row>
    <row r="12" spans="1:24" s="37" customFormat="1" ht="26.45" customHeight="1" thickBot="1" x14ac:dyDescent="0.3">
      <c r="A12" s="135"/>
      <c r="B12" s="855"/>
      <c r="C12" s="253"/>
      <c r="D12" s="392"/>
      <c r="E12" s="149" t="s">
        <v>21</v>
      </c>
      <c r="F12" s="129"/>
      <c r="G12" s="475"/>
      <c r="H12" s="198"/>
      <c r="I12" s="144"/>
      <c r="J12" s="213"/>
      <c r="K12" s="591">
        <f>K11/23.5</f>
        <v>25.311489361702129</v>
      </c>
      <c r="L12" s="23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</row>
    <row r="13" spans="1:24" s="16" customFormat="1" ht="26.45" customHeight="1" x14ac:dyDescent="0.25">
      <c r="A13" s="137" t="s">
        <v>7</v>
      </c>
      <c r="B13" s="840"/>
      <c r="C13" s="836">
        <v>133</v>
      </c>
      <c r="D13" s="772" t="s">
        <v>19</v>
      </c>
      <c r="E13" s="773" t="s">
        <v>148</v>
      </c>
      <c r="F13" s="774">
        <v>60</v>
      </c>
      <c r="G13" s="268"/>
      <c r="H13" s="48">
        <v>1.24</v>
      </c>
      <c r="I13" s="38">
        <v>0.21</v>
      </c>
      <c r="J13" s="49">
        <v>6.12</v>
      </c>
      <c r="K13" s="590">
        <v>31.32</v>
      </c>
      <c r="L13" s="244">
        <v>0.01</v>
      </c>
      <c r="M13" s="48">
        <v>0.02</v>
      </c>
      <c r="N13" s="38">
        <v>1.1499999999999999</v>
      </c>
      <c r="O13" s="38">
        <v>0</v>
      </c>
      <c r="P13" s="212">
        <v>0</v>
      </c>
      <c r="Q13" s="48">
        <v>22.18</v>
      </c>
      <c r="R13" s="38">
        <v>21.4</v>
      </c>
      <c r="S13" s="38">
        <v>6.79</v>
      </c>
      <c r="T13" s="38">
        <v>0.19</v>
      </c>
      <c r="U13" s="38">
        <v>67.73</v>
      </c>
      <c r="V13" s="38">
        <v>0</v>
      </c>
      <c r="W13" s="38">
        <v>0</v>
      </c>
      <c r="X13" s="212">
        <v>0.01</v>
      </c>
    </row>
    <row r="14" spans="1:24" s="16" customFormat="1" ht="26.45" customHeight="1" x14ac:dyDescent="0.25">
      <c r="A14" s="103"/>
      <c r="B14" s="841"/>
      <c r="C14" s="561">
        <v>35</v>
      </c>
      <c r="D14" s="196" t="s">
        <v>173</v>
      </c>
      <c r="E14" s="150" t="s">
        <v>93</v>
      </c>
      <c r="F14" s="220">
        <v>200</v>
      </c>
      <c r="G14" s="126"/>
      <c r="H14" s="74">
        <v>4.91</v>
      </c>
      <c r="I14" s="13">
        <v>9.9600000000000009</v>
      </c>
      <c r="J14" s="23">
        <v>9.02</v>
      </c>
      <c r="K14" s="128">
        <v>146.41</v>
      </c>
      <c r="L14" s="17">
        <v>0.04</v>
      </c>
      <c r="M14" s="17">
        <v>0.03</v>
      </c>
      <c r="N14" s="15">
        <v>0.75</v>
      </c>
      <c r="O14" s="15">
        <v>120</v>
      </c>
      <c r="P14" s="18">
        <v>0</v>
      </c>
      <c r="Q14" s="231">
        <v>12.45</v>
      </c>
      <c r="R14" s="15">
        <v>46.5</v>
      </c>
      <c r="S14" s="15">
        <v>9.68</v>
      </c>
      <c r="T14" s="15">
        <v>0.56999999999999995</v>
      </c>
      <c r="U14" s="15">
        <v>83.7</v>
      </c>
      <c r="V14" s="15">
        <v>2E-3</v>
      </c>
      <c r="W14" s="15">
        <v>0</v>
      </c>
      <c r="X14" s="42">
        <v>0.03</v>
      </c>
    </row>
    <row r="15" spans="1:24" s="37" customFormat="1" ht="35.25" customHeight="1" x14ac:dyDescent="0.25">
      <c r="A15" s="104"/>
      <c r="B15" s="858"/>
      <c r="C15" s="561">
        <v>148</v>
      </c>
      <c r="D15" s="143" t="s">
        <v>10</v>
      </c>
      <c r="E15" s="170" t="s">
        <v>135</v>
      </c>
      <c r="F15" s="220">
        <v>90</v>
      </c>
      <c r="G15" s="126"/>
      <c r="H15" s="260">
        <v>19.52</v>
      </c>
      <c r="I15" s="20">
        <v>10.17</v>
      </c>
      <c r="J15" s="21">
        <v>5.89</v>
      </c>
      <c r="K15" s="184">
        <v>193.12</v>
      </c>
      <c r="L15" s="231">
        <v>0.11</v>
      </c>
      <c r="M15" s="17">
        <v>0.16</v>
      </c>
      <c r="N15" s="15">
        <v>1.57</v>
      </c>
      <c r="O15" s="15">
        <v>300</v>
      </c>
      <c r="P15" s="42">
        <v>0.44</v>
      </c>
      <c r="Q15" s="231">
        <v>129.65</v>
      </c>
      <c r="R15" s="15">
        <v>270.19</v>
      </c>
      <c r="S15" s="15">
        <v>64.94</v>
      </c>
      <c r="T15" s="15">
        <v>1.28</v>
      </c>
      <c r="U15" s="15">
        <v>460.93</v>
      </c>
      <c r="V15" s="15">
        <v>0.14000000000000001</v>
      </c>
      <c r="W15" s="15">
        <v>1.7000000000000001E-2</v>
      </c>
      <c r="X15" s="42">
        <v>0.66</v>
      </c>
    </row>
    <row r="16" spans="1:24" s="37" customFormat="1" ht="26.45" customHeight="1" x14ac:dyDescent="0.25">
      <c r="A16" s="104"/>
      <c r="B16" s="858"/>
      <c r="C16" s="561">
        <v>50</v>
      </c>
      <c r="D16" s="196" t="s">
        <v>64</v>
      </c>
      <c r="E16" s="143" t="s">
        <v>94</v>
      </c>
      <c r="F16" s="126">
        <v>150</v>
      </c>
      <c r="G16" s="126"/>
      <c r="H16" s="219">
        <v>3.28</v>
      </c>
      <c r="I16" s="216">
        <v>7.81</v>
      </c>
      <c r="J16" s="217">
        <v>21.57</v>
      </c>
      <c r="K16" s="218">
        <v>170.22</v>
      </c>
      <c r="L16" s="17">
        <v>0.13</v>
      </c>
      <c r="M16" s="17">
        <v>0.11</v>
      </c>
      <c r="N16" s="15">
        <v>11.16</v>
      </c>
      <c r="O16" s="15">
        <v>50</v>
      </c>
      <c r="P16" s="18">
        <v>0.15</v>
      </c>
      <c r="Q16" s="231">
        <v>39.840000000000003</v>
      </c>
      <c r="R16" s="15">
        <v>90.51</v>
      </c>
      <c r="S16" s="15">
        <v>30.49</v>
      </c>
      <c r="T16" s="15">
        <v>1.1299999999999999</v>
      </c>
      <c r="U16" s="15">
        <v>680.36</v>
      </c>
      <c r="V16" s="15">
        <v>8.0000000000000002E-3</v>
      </c>
      <c r="W16" s="15">
        <v>1E-3</v>
      </c>
      <c r="X16" s="42">
        <v>0.04</v>
      </c>
    </row>
    <row r="17" spans="1:24" s="16" customFormat="1" ht="33.75" customHeight="1" x14ac:dyDescent="0.25">
      <c r="A17" s="105"/>
      <c r="B17" s="842"/>
      <c r="C17" s="561">
        <v>107</v>
      </c>
      <c r="D17" s="196" t="s">
        <v>18</v>
      </c>
      <c r="E17" s="150" t="s">
        <v>95</v>
      </c>
      <c r="F17" s="220">
        <v>200</v>
      </c>
      <c r="G17" s="143"/>
      <c r="H17" s="17">
        <v>0.6</v>
      </c>
      <c r="I17" s="15">
        <v>0.2</v>
      </c>
      <c r="J17" s="18">
        <v>23.6</v>
      </c>
      <c r="K17" s="181">
        <v>104</v>
      </c>
      <c r="L17" s="17">
        <v>0.02</v>
      </c>
      <c r="M17" s="17">
        <v>0.02</v>
      </c>
      <c r="N17" s="15">
        <v>171</v>
      </c>
      <c r="O17" s="15">
        <v>20</v>
      </c>
      <c r="P17" s="18">
        <v>0</v>
      </c>
      <c r="Q17" s="231">
        <v>80</v>
      </c>
      <c r="R17" s="15">
        <v>40</v>
      </c>
      <c r="S17" s="15">
        <v>70</v>
      </c>
      <c r="T17" s="15">
        <v>0.8</v>
      </c>
      <c r="U17" s="15">
        <v>266</v>
      </c>
      <c r="V17" s="15">
        <v>0</v>
      </c>
      <c r="W17" s="15">
        <v>0</v>
      </c>
      <c r="X17" s="42">
        <v>0</v>
      </c>
    </row>
    <row r="18" spans="1:24" s="16" customFormat="1" ht="26.45" customHeight="1" x14ac:dyDescent="0.25">
      <c r="A18" s="105"/>
      <c r="B18" s="842"/>
      <c r="C18" s="141">
        <v>119</v>
      </c>
      <c r="D18" s="171" t="s">
        <v>14</v>
      </c>
      <c r="E18" s="142" t="s">
        <v>55</v>
      </c>
      <c r="F18" s="176">
        <v>20</v>
      </c>
      <c r="G18" s="123"/>
      <c r="H18" s="231">
        <v>1.52</v>
      </c>
      <c r="I18" s="15">
        <v>0.16</v>
      </c>
      <c r="J18" s="42">
        <v>9.84</v>
      </c>
      <c r="K18" s="242">
        <v>47</v>
      </c>
      <c r="L18" s="231">
        <v>0.02</v>
      </c>
      <c r="M18" s="17">
        <v>0.01</v>
      </c>
      <c r="N18" s="15">
        <v>0</v>
      </c>
      <c r="O18" s="15">
        <v>0</v>
      </c>
      <c r="P18" s="42">
        <v>0</v>
      </c>
      <c r="Q18" s="231">
        <v>4</v>
      </c>
      <c r="R18" s="15">
        <v>13</v>
      </c>
      <c r="S18" s="15">
        <v>2.8</v>
      </c>
      <c r="T18" s="17">
        <v>0.22</v>
      </c>
      <c r="U18" s="15">
        <v>18.600000000000001</v>
      </c>
      <c r="V18" s="15">
        <v>1E-3</v>
      </c>
      <c r="W18" s="17">
        <v>1E-3</v>
      </c>
      <c r="X18" s="42">
        <v>2.9</v>
      </c>
    </row>
    <row r="19" spans="1:24" s="16" customFormat="1" ht="26.45" customHeight="1" x14ac:dyDescent="0.25">
      <c r="A19" s="105"/>
      <c r="B19" s="842"/>
      <c r="C19" s="139">
        <v>120</v>
      </c>
      <c r="D19" s="171" t="s">
        <v>15</v>
      </c>
      <c r="E19" s="142" t="s">
        <v>47</v>
      </c>
      <c r="F19" s="162">
        <v>20</v>
      </c>
      <c r="G19" s="162"/>
      <c r="H19" s="260">
        <v>1.32</v>
      </c>
      <c r="I19" s="20">
        <v>0.24</v>
      </c>
      <c r="J19" s="21">
        <v>8.0399999999999991</v>
      </c>
      <c r="K19" s="459">
        <v>39.6</v>
      </c>
      <c r="L19" s="260">
        <v>0.03</v>
      </c>
      <c r="M19" s="20">
        <v>0.02</v>
      </c>
      <c r="N19" s="20">
        <v>0</v>
      </c>
      <c r="O19" s="20">
        <v>0</v>
      </c>
      <c r="P19" s="21">
        <v>0</v>
      </c>
      <c r="Q19" s="260">
        <v>5.8</v>
      </c>
      <c r="R19" s="20">
        <v>30</v>
      </c>
      <c r="S19" s="20">
        <v>9.4</v>
      </c>
      <c r="T19" s="20">
        <v>0.78</v>
      </c>
      <c r="U19" s="20">
        <v>47</v>
      </c>
      <c r="V19" s="20">
        <v>1E-3</v>
      </c>
      <c r="W19" s="20">
        <v>1E-3</v>
      </c>
      <c r="X19" s="47">
        <v>0</v>
      </c>
    </row>
    <row r="20" spans="1:24" s="37" customFormat="1" ht="26.45" customHeight="1" x14ac:dyDescent="0.25">
      <c r="A20" s="104"/>
      <c r="B20" s="858"/>
      <c r="C20" s="246"/>
      <c r="D20" s="495"/>
      <c r="E20" s="148" t="s">
        <v>20</v>
      </c>
      <c r="F20" s="186">
        <f>F13+F14+F15+F16+F17+F18+F19</f>
        <v>740</v>
      </c>
      <c r="G20" s="131"/>
      <c r="H20" s="95">
        <f>H13+H14+H15+H16+H17+H18+H19</f>
        <v>32.39</v>
      </c>
      <c r="I20" s="94">
        <f t="shared" ref="I20:L20" si="1">I13+I14+I15+I16+I17+I18+I19</f>
        <v>28.75</v>
      </c>
      <c r="J20" s="180">
        <f t="shared" si="1"/>
        <v>84.080000000000013</v>
      </c>
      <c r="K20" s="186">
        <f t="shared" si="1"/>
        <v>731.67000000000007</v>
      </c>
      <c r="L20" s="194">
        <f t="shared" si="1"/>
        <v>0.3600000000000001</v>
      </c>
      <c r="M20" s="94">
        <f t="shared" ref="M20:S20" si="2">N13+M14+M15+M16+M17+M18+M19</f>
        <v>1.5</v>
      </c>
      <c r="N20" s="94">
        <f t="shared" si="2"/>
        <v>184.48</v>
      </c>
      <c r="O20" s="96">
        <f t="shared" si="2"/>
        <v>490</v>
      </c>
      <c r="P20" s="131">
        <f t="shared" si="2"/>
        <v>22.77</v>
      </c>
      <c r="Q20" s="95">
        <f t="shared" si="2"/>
        <v>293.14000000000004</v>
      </c>
      <c r="R20" s="94">
        <f t="shared" si="2"/>
        <v>496.99</v>
      </c>
      <c r="S20" s="94">
        <f t="shared" si="2"/>
        <v>187.50000000000003</v>
      </c>
      <c r="T20" s="94">
        <f t="shared" ref="T20:X20" si="3">U13+T14+T15+T16+T17+T18+T19</f>
        <v>72.509999999999991</v>
      </c>
      <c r="U20" s="94">
        <f t="shared" si="3"/>
        <v>1556.59</v>
      </c>
      <c r="V20" s="94">
        <f t="shared" si="3"/>
        <v>0.15200000000000002</v>
      </c>
      <c r="W20" s="94">
        <f t="shared" si="3"/>
        <v>3.0000000000000006E-2</v>
      </c>
      <c r="X20" s="96">
        <f t="shared" si="3"/>
        <v>3.63</v>
      </c>
    </row>
    <row r="21" spans="1:24" s="37" customFormat="1" ht="26.45" customHeight="1" thickBot="1" x14ac:dyDescent="0.3">
      <c r="A21" s="138"/>
      <c r="B21" s="859"/>
      <c r="C21" s="839"/>
      <c r="D21" s="496"/>
      <c r="E21" s="149" t="s">
        <v>21</v>
      </c>
      <c r="F21" s="129"/>
      <c r="G21" s="129"/>
      <c r="H21" s="147"/>
      <c r="I21" s="52"/>
      <c r="J21" s="122"/>
      <c r="K21" s="187">
        <f>K20/23.5</f>
        <v>31.13489361702128</v>
      </c>
      <c r="L21" s="195"/>
      <c r="M21" s="52"/>
      <c r="N21" s="52"/>
      <c r="O21" s="52"/>
      <c r="P21" s="115"/>
      <c r="Q21" s="147"/>
      <c r="R21" s="52"/>
      <c r="S21" s="52"/>
      <c r="T21" s="52"/>
      <c r="U21" s="52"/>
      <c r="V21" s="52"/>
      <c r="W21" s="52"/>
      <c r="X21" s="115"/>
    </row>
    <row r="22" spans="1:24" x14ac:dyDescent="0.25">
      <c r="A22" s="2"/>
      <c r="B22" s="2"/>
      <c r="C22" s="203"/>
      <c r="D22" s="28"/>
      <c r="E22" s="28"/>
      <c r="F22" s="28"/>
      <c r="G22" s="204"/>
      <c r="H22" s="205"/>
      <c r="I22" s="204"/>
      <c r="J22" s="28"/>
      <c r="K22" s="206"/>
      <c r="L22" s="28"/>
      <c r="M22" s="28"/>
      <c r="N22" s="28"/>
      <c r="O22" s="207"/>
      <c r="P22" s="207"/>
      <c r="Q22" s="207"/>
      <c r="R22" s="207"/>
      <c r="S22" s="207"/>
    </row>
    <row r="23" spans="1:24" ht="18.75" x14ac:dyDescent="0.25">
      <c r="D23" s="11"/>
      <c r="E23" s="25"/>
      <c r="F23" s="26"/>
      <c r="G23" s="11"/>
      <c r="H23" s="11"/>
      <c r="I23" s="11"/>
      <c r="J23" s="11"/>
    </row>
    <row r="24" spans="1:24" ht="18.75" x14ac:dyDescent="0.25">
      <c r="D24" s="11"/>
      <c r="E24" s="25"/>
      <c r="F24" s="26"/>
      <c r="G24" s="11"/>
      <c r="H24" s="11"/>
      <c r="I24" s="11"/>
      <c r="J24" s="11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9"/>
  <sheetViews>
    <sheetView zoomScale="70" zoomScaleNormal="70" workbookViewId="0">
      <selection activeCell="E19" sqref="E19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1.140625" bestFit="1" customWidth="1"/>
  </cols>
  <sheetData>
    <row r="2" spans="1:25" ht="23.25" x14ac:dyDescent="0.35">
      <c r="A2" s="6" t="s">
        <v>1</v>
      </c>
      <c r="B2" s="823"/>
      <c r="C2" s="224"/>
      <c r="D2" s="224" t="s">
        <v>3</v>
      </c>
      <c r="E2" s="6"/>
      <c r="F2" s="8" t="s">
        <v>2</v>
      </c>
      <c r="G2" s="8">
        <v>16</v>
      </c>
      <c r="H2" s="6"/>
      <c r="K2" s="8"/>
      <c r="L2" s="7"/>
      <c r="M2" s="1"/>
      <c r="N2" s="2"/>
    </row>
    <row r="3" spans="1:25" ht="15.75" thickBot="1" x14ac:dyDescent="0.3">
      <c r="A3" s="1"/>
      <c r="C3" s="225"/>
      <c r="D3" s="225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s="16" customFormat="1" ht="21.75" customHeight="1" thickBot="1" x14ac:dyDescent="0.3">
      <c r="A4" s="133"/>
      <c r="B4" s="705"/>
      <c r="C4" s="658" t="s">
        <v>39</v>
      </c>
      <c r="D4" s="223"/>
      <c r="E4" s="657"/>
      <c r="F4" s="658"/>
      <c r="G4" s="658"/>
      <c r="H4" s="783" t="s">
        <v>22</v>
      </c>
      <c r="I4" s="782"/>
      <c r="J4" s="780"/>
      <c r="K4" s="677" t="s">
        <v>23</v>
      </c>
      <c r="L4" s="998" t="s">
        <v>24</v>
      </c>
      <c r="M4" s="999"/>
      <c r="N4" s="1000"/>
      <c r="O4" s="1000"/>
      <c r="P4" s="1001"/>
      <c r="Q4" s="985" t="s">
        <v>25</v>
      </c>
      <c r="R4" s="986"/>
      <c r="S4" s="986"/>
      <c r="T4" s="986"/>
      <c r="U4" s="986"/>
      <c r="V4" s="986"/>
      <c r="W4" s="986"/>
      <c r="X4" s="987"/>
    </row>
    <row r="5" spans="1:25" s="16" customFormat="1" ht="28.5" customHeight="1" thickBot="1" x14ac:dyDescent="0.3">
      <c r="A5" s="134" t="s">
        <v>0</v>
      </c>
      <c r="B5" s="709"/>
      <c r="C5" s="102" t="s">
        <v>40</v>
      </c>
      <c r="D5" s="222" t="s">
        <v>41</v>
      </c>
      <c r="E5" s="506" t="s">
        <v>38</v>
      </c>
      <c r="F5" s="102" t="s">
        <v>26</v>
      </c>
      <c r="G5" s="102" t="s">
        <v>37</v>
      </c>
      <c r="H5" s="506" t="s">
        <v>27</v>
      </c>
      <c r="I5" s="498" t="s">
        <v>28</v>
      </c>
      <c r="J5" s="506" t="s">
        <v>29</v>
      </c>
      <c r="K5" s="770" t="s">
        <v>30</v>
      </c>
      <c r="L5" s="535" t="s">
        <v>31</v>
      </c>
      <c r="M5" s="498" t="s">
        <v>116</v>
      </c>
      <c r="N5" s="506" t="s">
        <v>32</v>
      </c>
      <c r="O5" s="865" t="s">
        <v>117</v>
      </c>
      <c r="P5" s="821" t="s">
        <v>118</v>
      </c>
      <c r="Q5" s="121" t="s">
        <v>33</v>
      </c>
      <c r="R5" s="498" t="s">
        <v>34</v>
      </c>
      <c r="S5" s="98" t="s">
        <v>35</v>
      </c>
      <c r="T5" s="498" t="s">
        <v>36</v>
      </c>
      <c r="U5" s="98" t="s">
        <v>119</v>
      </c>
      <c r="V5" s="498" t="s">
        <v>120</v>
      </c>
      <c r="W5" s="98" t="s">
        <v>121</v>
      </c>
      <c r="X5" s="498" t="s">
        <v>122</v>
      </c>
    </row>
    <row r="6" spans="1:25" s="16" customFormat="1" ht="26.45" customHeight="1" x14ac:dyDescent="0.25">
      <c r="A6" s="84" t="s">
        <v>6</v>
      </c>
      <c r="B6" s="396"/>
      <c r="C6" s="126">
        <v>1</v>
      </c>
      <c r="D6" s="605" t="s">
        <v>19</v>
      </c>
      <c r="E6" s="740" t="s">
        <v>12</v>
      </c>
      <c r="F6" s="608">
        <v>15</v>
      </c>
      <c r="G6" s="210"/>
      <c r="H6" s="336">
        <v>3.48</v>
      </c>
      <c r="I6" s="50">
        <v>4.43</v>
      </c>
      <c r="J6" s="51">
        <v>0</v>
      </c>
      <c r="K6" s="425">
        <v>54.6</v>
      </c>
      <c r="L6" s="334">
        <v>0.01</v>
      </c>
      <c r="M6" s="50">
        <v>0.05</v>
      </c>
      <c r="N6" s="50">
        <v>0.1</v>
      </c>
      <c r="O6" s="50">
        <v>40</v>
      </c>
      <c r="P6" s="51">
        <v>0.14000000000000001</v>
      </c>
      <c r="Q6" s="372">
        <v>132</v>
      </c>
      <c r="R6" s="373">
        <v>75</v>
      </c>
      <c r="S6" s="373">
        <v>5.25</v>
      </c>
      <c r="T6" s="373">
        <v>0.15</v>
      </c>
      <c r="U6" s="373">
        <v>13.2</v>
      </c>
      <c r="V6" s="373">
        <v>0</v>
      </c>
      <c r="W6" s="373">
        <v>0</v>
      </c>
      <c r="X6" s="463">
        <v>0</v>
      </c>
    </row>
    <row r="7" spans="1:25" s="16" customFormat="1" ht="26.45" customHeight="1" x14ac:dyDescent="0.25">
      <c r="A7" s="82"/>
      <c r="B7" s="578" t="s">
        <v>73</v>
      </c>
      <c r="C7" s="174">
        <v>259</v>
      </c>
      <c r="D7" s="606" t="s">
        <v>10</v>
      </c>
      <c r="E7" s="711" t="s">
        <v>187</v>
      </c>
      <c r="F7" s="578">
        <v>105</v>
      </c>
      <c r="G7" s="577"/>
      <c r="H7" s="633">
        <v>12.38</v>
      </c>
      <c r="I7" s="429">
        <v>10.59</v>
      </c>
      <c r="J7" s="430">
        <v>16.84</v>
      </c>
      <c r="K7" s="431">
        <v>167.46</v>
      </c>
      <c r="L7" s="428">
        <v>0.04</v>
      </c>
      <c r="M7" s="429">
        <v>0.05</v>
      </c>
      <c r="N7" s="429">
        <v>2.88</v>
      </c>
      <c r="O7" s="429">
        <v>70</v>
      </c>
      <c r="P7" s="430">
        <v>0.02</v>
      </c>
      <c r="Q7" s="633">
        <v>12.7</v>
      </c>
      <c r="R7" s="429">
        <v>145.38999999999999</v>
      </c>
      <c r="S7" s="600">
        <v>71.95</v>
      </c>
      <c r="T7" s="429">
        <v>1.22</v>
      </c>
      <c r="U7" s="429" t="s">
        <v>183</v>
      </c>
      <c r="V7" s="429">
        <v>6.0000000000000001E-3</v>
      </c>
      <c r="W7" s="429">
        <v>7.0000000000000001E-3</v>
      </c>
      <c r="X7" s="430">
        <v>0.1</v>
      </c>
    </row>
    <row r="8" spans="1:25" s="37" customFormat="1" ht="26.45" customHeight="1" x14ac:dyDescent="0.25">
      <c r="A8" s="83"/>
      <c r="B8" s="609" t="s">
        <v>128</v>
      </c>
      <c r="C8" s="175">
        <v>177</v>
      </c>
      <c r="D8" s="511" t="s">
        <v>10</v>
      </c>
      <c r="E8" s="155" t="s">
        <v>98</v>
      </c>
      <c r="F8" s="609">
        <v>90</v>
      </c>
      <c r="G8" s="175"/>
      <c r="H8" s="634">
        <v>15.77</v>
      </c>
      <c r="I8" s="58">
        <v>13.36</v>
      </c>
      <c r="J8" s="72">
        <v>1.61</v>
      </c>
      <c r="K8" s="330">
        <v>190.47</v>
      </c>
      <c r="L8" s="331">
        <v>7.0000000000000007E-2</v>
      </c>
      <c r="M8" s="58">
        <v>0.12</v>
      </c>
      <c r="N8" s="58">
        <v>1.7</v>
      </c>
      <c r="O8" s="58">
        <v>110</v>
      </c>
      <c r="P8" s="72">
        <v>0.01</v>
      </c>
      <c r="Q8" s="634">
        <v>20.18</v>
      </c>
      <c r="R8" s="58">
        <v>132.25</v>
      </c>
      <c r="S8" s="58">
        <v>19.47</v>
      </c>
      <c r="T8" s="58">
        <v>1.1399999999999999</v>
      </c>
      <c r="U8" s="58">
        <v>222.69</v>
      </c>
      <c r="V8" s="58">
        <v>4.0000000000000001E-3</v>
      </c>
      <c r="W8" s="58">
        <v>0</v>
      </c>
      <c r="X8" s="72">
        <v>0.1</v>
      </c>
    </row>
    <row r="9" spans="1:25" s="37" customFormat="1" ht="26.45" customHeight="1" x14ac:dyDescent="0.25">
      <c r="A9" s="83"/>
      <c r="B9" s="561"/>
      <c r="C9" s="126">
        <v>64</v>
      </c>
      <c r="D9" s="605" t="s">
        <v>64</v>
      </c>
      <c r="E9" s="360" t="s">
        <v>71</v>
      </c>
      <c r="F9" s="775">
        <v>150</v>
      </c>
      <c r="G9" s="220"/>
      <c r="H9" s="200">
        <v>6.76</v>
      </c>
      <c r="I9" s="78">
        <v>3.93</v>
      </c>
      <c r="J9" s="199">
        <v>41.29</v>
      </c>
      <c r="K9" s="377">
        <v>227.48</v>
      </c>
      <c r="L9" s="237">
        <v>0.08</v>
      </c>
      <c r="M9" s="78">
        <v>0.03</v>
      </c>
      <c r="N9" s="78">
        <v>0</v>
      </c>
      <c r="O9" s="78">
        <v>10</v>
      </c>
      <c r="P9" s="199">
        <v>0.06</v>
      </c>
      <c r="Q9" s="200">
        <v>13.22</v>
      </c>
      <c r="R9" s="78">
        <v>50.76</v>
      </c>
      <c r="S9" s="78">
        <v>9.1199999999999992</v>
      </c>
      <c r="T9" s="78">
        <v>0.92</v>
      </c>
      <c r="U9" s="78">
        <v>72.489999999999995</v>
      </c>
      <c r="V9" s="78">
        <v>1E-3</v>
      </c>
      <c r="W9" s="78">
        <v>0</v>
      </c>
      <c r="X9" s="199">
        <v>0.01</v>
      </c>
    </row>
    <row r="10" spans="1:25" s="37" customFormat="1" ht="39.75" customHeight="1" x14ac:dyDescent="0.25">
      <c r="A10" s="83"/>
      <c r="B10" s="561"/>
      <c r="C10" s="126">
        <v>98</v>
      </c>
      <c r="D10" s="558" t="s">
        <v>18</v>
      </c>
      <c r="E10" s="208" t="s">
        <v>17</v>
      </c>
      <c r="F10" s="729">
        <v>200</v>
      </c>
      <c r="G10" s="176"/>
      <c r="H10" s="17">
        <v>0.37</v>
      </c>
      <c r="I10" s="15">
        <v>0</v>
      </c>
      <c r="J10" s="42">
        <v>14.85</v>
      </c>
      <c r="K10" s="243">
        <v>59.48</v>
      </c>
      <c r="L10" s="231">
        <v>0</v>
      </c>
      <c r="M10" s="15">
        <v>0</v>
      </c>
      <c r="N10" s="15">
        <v>0</v>
      </c>
      <c r="O10" s="15">
        <v>0</v>
      </c>
      <c r="P10" s="42">
        <v>0</v>
      </c>
      <c r="Q10" s="17">
        <v>0.21</v>
      </c>
      <c r="R10" s="15">
        <v>0</v>
      </c>
      <c r="S10" s="15">
        <v>0</v>
      </c>
      <c r="T10" s="15">
        <v>0.02</v>
      </c>
      <c r="U10" s="15">
        <v>0.2</v>
      </c>
      <c r="V10" s="15">
        <v>0</v>
      </c>
      <c r="W10" s="15">
        <v>0</v>
      </c>
      <c r="X10" s="44">
        <v>0</v>
      </c>
    </row>
    <row r="11" spans="1:25" s="37" customFormat="1" ht="26.45" customHeight="1" x14ac:dyDescent="0.25">
      <c r="A11" s="651"/>
      <c r="B11" s="650"/>
      <c r="C11" s="202">
        <v>119</v>
      </c>
      <c r="D11" s="605" t="s">
        <v>14</v>
      </c>
      <c r="E11" s="143" t="s">
        <v>55</v>
      </c>
      <c r="F11" s="561">
        <v>25</v>
      </c>
      <c r="G11" s="126"/>
      <c r="H11" s="19">
        <v>1.9</v>
      </c>
      <c r="I11" s="20">
        <v>0.2</v>
      </c>
      <c r="J11" s="47">
        <v>12.3</v>
      </c>
      <c r="K11" s="425">
        <v>58.75</v>
      </c>
      <c r="L11" s="260">
        <v>0.03</v>
      </c>
      <c r="M11" s="20">
        <v>0.01</v>
      </c>
      <c r="N11" s="20">
        <v>0</v>
      </c>
      <c r="O11" s="20">
        <v>0</v>
      </c>
      <c r="P11" s="47">
        <v>0</v>
      </c>
      <c r="Q11" s="19">
        <v>5</v>
      </c>
      <c r="R11" s="20">
        <v>16.25</v>
      </c>
      <c r="S11" s="20">
        <v>3.5</v>
      </c>
      <c r="T11" s="20">
        <v>0.28000000000000003</v>
      </c>
      <c r="U11" s="20">
        <v>23.25</v>
      </c>
      <c r="V11" s="20">
        <v>1E-3</v>
      </c>
      <c r="W11" s="20">
        <v>1E-3</v>
      </c>
      <c r="X11" s="47">
        <v>3.63</v>
      </c>
      <c r="Y11" s="659"/>
    </row>
    <row r="12" spans="1:25" s="37" customFormat="1" ht="30" customHeight="1" x14ac:dyDescent="0.25">
      <c r="A12" s="83"/>
      <c r="B12" s="561"/>
      <c r="C12" s="126">
        <v>120</v>
      </c>
      <c r="D12" s="605" t="s">
        <v>15</v>
      </c>
      <c r="E12" s="143" t="s">
        <v>47</v>
      </c>
      <c r="F12" s="561">
        <v>20</v>
      </c>
      <c r="G12" s="126"/>
      <c r="H12" s="19">
        <v>1.32</v>
      </c>
      <c r="I12" s="20">
        <v>0.24</v>
      </c>
      <c r="J12" s="47">
        <v>8.0399999999999991</v>
      </c>
      <c r="K12" s="425">
        <v>39.6</v>
      </c>
      <c r="L12" s="260">
        <v>0.03</v>
      </c>
      <c r="M12" s="20">
        <v>0.02</v>
      </c>
      <c r="N12" s="20">
        <v>0</v>
      </c>
      <c r="O12" s="20">
        <v>0</v>
      </c>
      <c r="P12" s="47">
        <v>0</v>
      </c>
      <c r="Q12" s="19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7">
        <v>0</v>
      </c>
    </row>
    <row r="13" spans="1:25" s="37" customFormat="1" ht="30" customHeight="1" x14ac:dyDescent="0.25">
      <c r="A13" s="83"/>
      <c r="B13" s="507" t="s">
        <v>73</v>
      </c>
      <c r="C13" s="174"/>
      <c r="D13" s="606"/>
      <c r="E13" s="432" t="s">
        <v>20</v>
      </c>
      <c r="F13" s="581">
        <f>F6+F7+F9+F10+F11+F12</f>
        <v>515</v>
      </c>
      <c r="G13" s="279"/>
      <c r="H13" s="53">
        <f t="shared" ref="H13:X13" si="0">H6+H7+H9+H10+H11+H12</f>
        <v>26.21</v>
      </c>
      <c r="I13" s="22">
        <f t="shared" si="0"/>
        <v>19.389999999999997</v>
      </c>
      <c r="J13" s="62">
        <f t="shared" si="0"/>
        <v>93.32</v>
      </c>
      <c r="K13" s="472">
        <f t="shared" si="0"/>
        <v>607.37</v>
      </c>
      <c r="L13" s="192">
        <f t="shared" si="0"/>
        <v>0.19</v>
      </c>
      <c r="M13" s="22">
        <f t="shared" si="0"/>
        <v>0.16</v>
      </c>
      <c r="N13" s="22">
        <f t="shared" si="0"/>
        <v>2.98</v>
      </c>
      <c r="O13" s="22">
        <f t="shared" si="0"/>
        <v>120</v>
      </c>
      <c r="P13" s="62">
        <f t="shared" si="0"/>
        <v>0.22</v>
      </c>
      <c r="Q13" s="53">
        <f t="shared" si="0"/>
        <v>168.93</v>
      </c>
      <c r="R13" s="22">
        <f t="shared" si="0"/>
        <v>317.39999999999998</v>
      </c>
      <c r="S13" s="22">
        <f t="shared" si="0"/>
        <v>99.220000000000013</v>
      </c>
      <c r="T13" s="22">
        <f t="shared" si="0"/>
        <v>3.37</v>
      </c>
      <c r="U13" s="22" t="e">
        <f t="shared" si="0"/>
        <v>#VALUE!</v>
      </c>
      <c r="V13" s="22">
        <f t="shared" si="0"/>
        <v>9.0000000000000011E-3</v>
      </c>
      <c r="W13" s="22">
        <f t="shared" si="0"/>
        <v>9.0000000000000011E-3</v>
      </c>
      <c r="X13" s="62">
        <f t="shared" si="0"/>
        <v>3.7399999999999998</v>
      </c>
    </row>
    <row r="14" spans="1:25" s="37" customFormat="1" ht="30" customHeight="1" x14ac:dyDescent="0.25">
      <c r="A14" s="83"/>
      <c r="B14" s="609" t="s">
        <v>128</v>
      </c>
      <c r="C14" s="230"/>
      <c r="D14" s="607"/>
      <c r="E14" s="437" t="s">
        <v>20</v>
      </c>
      <c r="F14" s="582">
        <f>F6+F8+F9+F10+F11+F12</f>
        <v>500</v>
      </c>
      <c r="G14" s="278"/>
      <c r="H14" s="534">
        <f t="shared" ref="H14:X14" si="1">H6+H8+H9+H10+H11+H12</f>
        <v>29.599999999999998</v>
      </c>
      <c r="I14" s="57">
        <f t="shared" si="1"/>
        <v>22.159999999999997</v>
      </c>
      <c r="J14" s="73">
        <f t="shared" si="1"/>
        <v>78.09</v>
      </c>
      <c r="K14" s="485">
        <f t="shared" si="1"/>
        <v>630.38</v>
      </c>
      <c r="L14" s="290">
        <f t="shared" si="1"/>
        <v>0.22</v>
      </c>
      <c r="M14" s="57">
        <f t="shared" si="1"/>
        <v>0.22999999999999998</v>
      </c>
      <c r="N14" s="57">
        <f t="shared" si="1"/>
        <v>1.8</v>
      </c>
      <c r="O14" s="57">
        <f t="shared" si="1"/>
        <v>160</v>
      </c>
      <c r="P14" s="73">
        <f t="shared" si="1"/>
        <v>0.21000000000000002</v>
      </c>
      <c r="Q14" s="534">
        <f t="shared" si="1"/>
        <v>176.41000000000003</v>
      </c>
      <c r="R14" s="57">
        <f t="shared" si="1"/>
        <v>304.26</v>
      </c>
      <c r="S14" s="57">
        <f t="shared" si="1"/>
        <v>46.739999999999995</v>
      </c>
      <c r="T14" s="57">
        <f t="shared" si="1"/>
        <v>3.29</v>
      </c>
      <c r="U14" s="57">
        <f t="shared" si="1"/>
        <v>378.83</v>
      </c>
      <c r="V14" s="57">
        <f t="shared" si="1"/>
        <v>7.0000000000000001E-3</v>
      </c>
      <c r="W14" s="57">
        <f t="shared" si="1"/>
        <v>2E-3</v>
      </c>
      <c r="X14" s="73">
        <f t="shared" si="1"/>
        <v>3.7399999999999998</v>
      </c>
    </row>
    <row r="15" spans="1:25" s="37" customFormat="1" ht="30" customHeight="1" x14ac:dyDescent="0.25">
      <c r="A15" s="83"/>
      <c r="B15" s="507" t="s">
        <v>73</v>
      </c>
      <c r="C15" s="229"/>
      <c r="D15" s="509"/>
      <c r="E15" s="432" t="s">
        <v>21</v>
      </c>
      <c r="F15" s="510"/>
      <c r="G15" s="440"/>
      <c r="H15" s="53"/>
      <c r="I15" s="22"/>
      <c r="J15" s="62"/>
      <c r="K15" s="629">
        <f>K13/23.5</f>
        <v>25.845531914893616</v>
      </c>
      <c r="L15" s="192"/>
      <c r="M15" s="22"/>
      <c r="N15" s="22"/>
      <c r="O15" s="22"/>
      <c r="P15" s="62"/>
      <c r="Q15" s="53"/>
      <c r="R15" s="22"/>
      <c r="S15" s="22"/>
      <c r="T15" s="22"/>
      <c r="U15" s="22"/>
      <c r="V15" s="22"/>
      <c r="W15" s="22"/>
      <c r="X15" s="62"/>
    </row>
    <row r="16" spans="1:25" s="37" customFormat="1" ht="26.45" customHeight="1" thickBot="1" x14ac:dyDescent="0.3">
      <c r="A16" s="652"/>
      <c r="B16" s="640" t="s">
        <v>128</v>
      </c>
      <c r="C16" s="177"/>
      <c r="D16" s="512"/>
      <c r="E16" s="443" t="s">
        <v>21</v>
      </c>
      <c r="F16" s="513"/>
      <c r="G16" s="177"/>
      <c r="H16" s="410"/>
      <c r="I16" s="381"/>
      <c r="J16" s="382"/>
      <c r="K16" s="400">
        <f>K14/23.5</f>
        <v>26.824680851063828</v>
      </c>
      <c r="L16" s="291"/>
      <c r="M16" s="156"/>
      <c r="N16" s="156"/>
      <c r="O16" s="156"/>
      <c r="P16" s="157"/>
      <c r="Q16" s="575"/>
      <c r="R16" s="156"/>
      <c r="S16" s="156"/>
      <c r="T16" s="156"/>
      <c r="U16" s="156"/>
      <c r="V16" s="156"/>
      <c r="W16" s="156"/>
      <c r="X16" s="157"/>
    </row>
    <row r="17" spans="1:24" s="16" customFormat="1" ht="43.5" customHeight="1" x14ac:dyDescent="0.25">
      <c r="A17" s="137" t="s">
        <v>7</v>
      </c>
      <c r="B17" s="391"/>
      <c r="C17" s="536">
        <v>25</v>
      </c>
      <c r="D17" s="426" t="s">
        <v>19</v>
      </c>
      <c r="E17" s="529" t="s">
        <v>50</v>
      </c>
      <c r="F17" s="355">
        <v>150</v>
      </c>
      <c r="G17" s="866"/>
      <c r="H17" s="251">
        <v>0.6</v>
      </c>
      <c r="I17" s="40">
        <v>0.45</v>
      </c>
      <c r="J17" s="41">
        <v>15.45</v>
      </c>
      <c r="K17" s="300">
        <v>70.5</v>
      </c>
      <c r="L17" s="244">
        <v>0.03</v>
      </c>
      <c r="M17" s="48">
        <v>0.05</v>
      </c>
      <c r="N17" s="38">
        <v>7.5</v>
      </c>
      <c r="O17" s="38">
        <v>0</v>
      </c>
      <c r="P17" s="49">
        <v>0</v>
      </c>
      <c r="Q17" s="244">
        <v>28.5</v>
      </c>
      <c r="R17" s="38">
        <v>24</v>
      </c>
      <c r="S17" s="38">
        <v>18</v>
      </c>
      <c r="T17" s="38">
        <v>0</v>
      </c>
      <c r="U17" s="38">
        <v>232.5</v>
      </c>
      <c r="V17" s="38">
        <v>1E-3</v>
      </c>
      <c r="W17" s="38">
        <v>0</v>
      </c>
      <c r="X17" s="212">
        <v>0.01</v>
      </c>
    </row>
    <row r="18" spans="1:24" s="16" customFormat="1" ht="26.45" customHeight="1" x14ac:dyDescent="0.25">
      <c r="A18" s="103"/>
      <c r="B18" s="142"/>
      <c r="C18" s="561">
        <v>330</v>
      </c>
      <c r="D18" s="124" t="s">
        <v>173</v>
      </c>
      <c r="E18" s="170" t="s">
        <v>196</v>
      </c>
      <c r="F18" s="424">
        <v>210</v>
      </c>
      <c r="G18" s="424"/>
      <c r="H18" s="237">
        <v>10.47</v>
      </c>
      <c r="I18" s="78">
        <v>12.98</v>
      </c>
      <c r="J18" s="199">
        <v>19.149999999999999</v>
      </c>
      <c r="K18" s="377">
        <v>236.13</v>
      </c>
      <c r="L18" s="260">
        <v>0.1</v>
      </c>
      <c r="M18" s="19">
        <v>0.12</v>
      </c>
      <c r="N18" s="20">
        <v>4.6100000000000003</v>
      </c>
      <c r="O18" s="20">
        <v>200</v>
      </c>
      <c r="P18" s="21">
        <v>0.08</v>
      </c>
      <c r="Q18" s="260">
        <v>55.54</v>
      </c>
      <c r="R18" s="20">
        <v>126.99</v>
      </c>
      <c r="S18" s="20">
        <v>28.08</v>
      </c>
      <c r="T18" s="20">
        <v>1.3</v>
      </c>
      <c r="U18" s="20">
        <v>370.13</v>
      </c>
      <c r="V18" s="20">
        <v>6.5399999999999998E-3</v>
      </c>
      <c r="W18" s="20">
        <v>9.3999999999999997E-4</v>
      </c>
      <c r="X18" s="47">
        <v>7.0000000000000007E-2</v>
      </c>
    </row>
    <row r="19" spans="1:24" s="37" customFormat="1" ht="35.25" customHeight="1" x14ac:dyDescent="0.25">
      <c r="A19" s="104"/>
      <c r="B19" s="143"/>
      <c r="C19" s="140">
        <v>89</v>
      </c>
      <c r="D19" s="305" t="s">
        <v>10</v>
      </c>
      <c r="E19" s="647" t="s">
        <v>90</v>
      </c>
      <c r="F19" s="747">
        <v>90</v>
      </c>
      <c r="G19" s="747"/>
      <c r="H19" s="232">
        <v>18.13</v>
      </c>
      <c r="I19" s="13">
        <v>17.05</v>
      </c>
      <c r="J19" s="44">
        <v>3.69</v>
      </c>
      <c r="K19" s="101">
        <v>240.96</v>
      </c>
      <c r="L19" s="378">
        <v>0.06</v>
      </c>
      <c r="M19" s="91">
        <v>0.13</v>
      </c>
      <c r="N19" s="92">
        <v>1.06</v>
      </c>
      <c r="O19" s="92">
        <v>0</v>
      </c>
      <c r="P19" s="93">
        <v>0</v>
      </c>
      <c r="Q19" s="378">
        <v>17.03</v>
      </c>
      <c r="R19" s="92">
        <v>176.72</v>
      </c>
      <c r="S19" s="92">
        <v>23.18</v>
      </c>
      <c r="T19" s="92">
        <v>2.61</v>
      </c>
      <c r="U19" s="92">
        <v>317</v>
      </c>
      <c r="V19" s="92">
        <v>7.0000000000000001E-3</v>
      </c>
      <c r="W19" s="92">
        <v>0</v>
      </c>
      <c r="X19" s="97">
        <v>0.06</v>
      </c>
    </row>
    <row r="20" spans="1:24" s="37" customFormat="1" ht="26.45" customHeight="1" x14ac:dyDescent="0.25">
      <c r="A20" s="104"/>
      <c r="B20" s="143"/>
      <c r="C20" s="561">
        <v>53</v>
      </c>
      <c r="D20" s="124" t="s">
        <v>64</v>
      </c>
      <c r="E20" s="201" t="s">
        <v>97</v>
      </c>
      <c r="F20" s="162">
        <v>150</v>
      </c>
      <c r="G20" s="162"/>
      <c r="H20" s="260">
        <v>3.34</v>
      </c>
      <c r="I20" s="20">
        <v>4.91</v>
      </c>
      <c r="J20" s="47">
        <v>33.93</v>
      </c>
      <c r="K20" s="259">
        <v>191.49</v>
      </c>
      <c r="L20" s="260">
        <v>0.03</v>
      </c>
      <c r="M20" s="19">
        <v>0.02</v>
      </c>
      <c r="N20" s="20">
        <v>0</v>
      </c>
      <c r="O20" s="20">
        <v>20</v>
      </c>
      <c r="P20" s="21">
        <v>0.09</v>
      </c>
      <c r="Q20" s="260">
        <v>6.29</v>
      </c>
      <c r="R20" s="20">
        <v>67.34</v>
      </c>
      <c r="S20" s="20">
        <v>21.83</v>
      </c>
      <c r="T20" s="20">
        <v>0.46</v>
      </c>
      <c r="U20" s="20">
        <v>43.27</v>
      </c>
      <c r="V20" s="20">
        <v>1E-3</v>
      </c>
      <c r="W20" s="20">
        <v>7.0000000000000001E-3</v>
      </c>
      <c r="X20" s="47">
        <v>0.02</v>
      </c>
    </row>
    <row r="21" spans="1:24" s="16" customFormat="1" ht="33.75" customHeight="1" x14ac:dyDescent="0.25">
      <c r="A21" s="105"/>
      <c r="B21" s="142"/>
      <c r="C21" s="140">
        <v>101</v>
      </c>
      <c r="D21" s="305" t="s">
        <v>18</v>
      </c>
      <c r="E21" s="645" t="s">
        <v>68</v>
      </c>
      <c r="F21" s="747">
        <v>200</v>
      </c>
      <c r="G21" s="747"/>
      <c r="H21" s="231">
        <v>0.64</v>
      </c>
      <c r="I21" s="15">
        <v>0.25</v>
      </c>
      <c r="J21" s="42">
        <v>16.059999999999999</v>
      </c>
      <c r="K21" s="242">
        <v>79.849999999999994</v>
      </c>
      <c r="L21" s="231">
        <v>0.01</v>
      </c>
      <c r="M21" s="17">
        <v>0.05</v>
      </c>
      <c r="N21" s="15">
        <v>0.05</v>
      </c>
      <c r="O21" s="15">
        <v>100</v>
      </c>
      <c r="P21" s="42">
        <v>0</v>
      </c>
      <c r="Q21" s="17">
        <v>10.77</v>
      </c>
      <c r="R21" s="15">
        <v>2.96</v>
      </c>
      <c r="S21" s="15">
        <v>2.96</v>
      </c>
      <c r="T21" s="15">
        <v>0.54</v>
      </c>
      <c r="U21" s="15">
        <v>8.5</v>
      </c>
      <c r="V21" s="15">
        <v>0</v>
      </c>
      <c r="W21" s="15">
        <v>0</v>
      </c>
      <c r="X21" s="42">
        <v>0</v>
      </c>
    </row>
    <row r="22" spans="1:24" s="16" customFormat="1" ht="26.45" customHeight="1" x14ac:dyDescent="0.25">
      <c r="A22" s="105"/>
      <c r="B22" s="142"/>
      <c r="C22" s="568">
        <v>119</v>
      </c>
      <c r="D22" s="124" t="s">
        <v>55</v>
      </c>
      <c r="E22" s="201" t="s">
        <v>55</v>
      </c>
      <c r="F22" s="176">
        <v>20</v>
      </c>
      <c r="G22" s="123"/>
      <c r="H22" s="231">
        <v>1.52</v>
      </c>
      <c r="I22" s="15">
        <v>0.16</v>
      </c>
      <c r="J22" s="42">
        <v>9.84</v>
      </c>
      <c r="K22" s="242">
        <v>47</v>
      </c>
      <c r="L22" s="231">
        <v>0.02</v>
      </c>
      <c r="M22" s="17">
        <v>0.01</v>
      </c>
      <c r="N22" s="15">
        <v>0</v>
      </c>
      <c r="O22" s="15">
        <v>0</v>
      </c>
      <c r="P22" s="42">
        <v>0</v>
      </c>
      <c r="Q22" s="231">
        <v>4</v>
      </c>
      <c r="R22" s="15">
        <v>13</v>
      </c>
      <c r="S22" s="15">
        <v>2.8</v>
      </c>
      <c r="T22" s="17">
        <v>0.22</v>
      </c>
      <c r="U22" s="15">
        <v>18.600000000000001</v>
      </c>
      <c r="V22" s="15">
        <v>1E-3</v>
      </c>
      <c r="W22" s="17">
        <v>1E-3</v>
      </c>
      <c r="X22" s="42">
        <v>2.9</v>
      </c>
    </row>
    <row r="23" spans="1:24" s="16" customFormat="1" ht="26.45" customHeight="1" x14ac:dyDescent="0.25">
      <c r="A23" s="105"/>
      <c r="B23" s="142"/>
      <c r="C23" s="568">
        <v>120</v>
      </c>
      <c r="D23" s="124" t="s">
        <v>47</v>
      </c>
      <c r="E23" s="201" t="s">
        <v>47</v>
      </c>
      <c r="F23" s="256">
        <v>20</v>
      </c>
      <c r="G23" s="162"/>
      <c r="H23" s="260">
        <v>1.32</v>
      </c>
      <c r="I23" s="20">
        <v>0.24</v>
      </c>
      <c r="J23" s="47">
        <v>8.0399999999999991</v>
      </c>
      <c r="K23" s="425">
        <v>39.6</v>
      </c>
      <c r="L23" s="260">
        <v>0.03</v>
      </c>
      <c r="M23" s="19">
        <v>0.02</v>
      </c>
      <c r="N23" s="20">
        <v>0</v>
      </c>
      <c r="O23" s="20">
        <v>0</v>
      </c>
      <c r="P23" s="47">
        <v>0</v>
      </c>
      <c r="Q23" s="260">
        <v>5.8</v>
      </c>
      <c r="R23" s="20">
        <v>30</v>
      </c>
      <c r="S23" s="20">
        <v>9.4</v>
      </c>
      <c r="T23" s="20">
        <v>0.78</v>
      </c>
      <c r="U23" s="20">
        <v>47</v>
      </c>
      <c r="V23" s="20">
        <v>1E-3</v>
      </c>
      <c r="W23" s="20">
        <v>1E-3</v>
      </c>
      <c r="X23" s="47">
        <v>0</v>
      </c>
    </row>
    <row r="24" spans="1:24" s="37" customFormat="1" ht="26.45" customHeight="1" x14ac:dyDescent="0.25">
      <c r="A24" s="104"/>
      <c r="B24" s="143"/>
      <c r="C24" s="246"/>
      <c r="D24" s="427"/>
      <c r="E24" s="172" t="s">
        <v>20</v>
      </c>
      <c r="F24" s="275">
        <f>F17+F19+F20+F21+F22+F23+210</f>
        <v>840</v>
      </c>
      <c r="G24" s="275"/>
      <c r="H24" s="193">
        <f t="shared" ref="H24:X24" si="2">H17+H18+H19+H20+H21+H22+H23</f>
        <v>36.020000000000003</v>
      </c>
      <c r="I24" s="35">
        <f t="shared" si="2"/>
        <v>36.04</v>
      </c>
      <c r="J24" s="67">
        <f t="shared" si="2"/>
        <v>106.16</v>
      </c>
      <c r="K24" s="805">
        <f t="shared" si="2"/>
        <v>905.53000000000009</v>
      </c>
      <c r="L24" s="193">
        <f t="shared" si="2"/>
        <v>0.28000000000000003</v>
      </c>
      <c r="M24" s="35">
        <f t="shared" si="2"/>
        <v>0.4</v>
      </c>
      <c r="N24" s="35">
        <f t="shared" si="2"/>
        <v>13.22</v>
      </c>
      <c r="O24" s="35">
        <f t="shared" si="2"/>
        <v>320</v>
      </c>
      <c r="P24" s="67">
        <f t="shared" si="2"/>
        <v>0.16999999999999998</v>
      </c>
      <c r="Q24" s="193">
        <f t="shared" si="2"/>
        <v>127.92999999999999</v>
      </c>
      <c r="R24" s="35">
        <f t="shared" si="2"/>
        <v>441.01000000000005</v>
      </c>
      <c r="S24" s="35">
        <f t="shared" si="2"/>
        <v>106.24999999999999</v>
      </c>
      <c r="T24" s="35">
        <f t="shared" si="2"/>
        <v>5.91</v>
      </c>
      <c r="U24" s="35">
        <f t="shared" si="2"/>
        <v>1037</v>
      </c>
      <c r="V24" s="35">
        <f t="shared" si="2"/>
        <v>1.7540000000000004E-2</v>
      </c>
      <c r="W24" s="35">
        <f t="shared" si="2"/>
        <v>9.9400000000000009E-3</v>
      </c>
      <c r="X24" s="67">
        <f t="shared" si="2"/>
        <v>3.06</v>
      </c>
    </row>
    <row r="25" spans="1:24" s="37" customFormat="1" ht="26.45" customHeight="1" thickBot="1" x14ac:dyDescent="0.3">
      <c r="A25" s="138"/>
      <c r="B25" s="239"/>
      <c r="C25" s="253"/>
      <c r="D25" s="129"/>
      <c r="E25" s="173" t="s">
        <v>21</v>
      </c>
      <c r="F25" s="189"/>
      <c r="G25" s="189"/>
      <c r="H25" s="195"/>
      <c r="I25" s="52"/>
      <c r="J25" s="115"/>
      <c r="K25" s="476">
        <f>K24/23.5</f>
        <v>38.533191489361705</v>
      </c>
      <c r="L25" s="195"/>
      <c r="M25" s="52"/>
      <c r="N25" s="52"/>
      <c r="O25" s="52"/>
      <c r="P25" s="115"/>
      <c r="Q25" s="195"/>
      <c r="R25" s="52"/>
      <c r="S25" s="52"/>
      <c r="T25" s="52"/>
      <c r="U25" s="52"/>
      <c r="V25" s="52"/>
      <c r="W25" s="52"/>
      <c r="X25" s="115"/>
    </row>
    <row r="26" spans="1:24" x14ac:dyDescent="0.25">
      <c r="A26" s="9"/>
      <c r="B26" s="827"/>
      <c r="C26" s="221"/>
      <c r="D26" s="221"/>
      <c r="E26" s="28"/>
      <c r="F26" s="28"/>
      <c r="G26" s="28"/>
      <c r="H26" s="205"/>
      <c r="I26" s="204"/>
      <c r="J26" s="28"/>
      <c r="K26" s="206"/>
      <c r="L26" s="28"/>
      <c r="M26" s="28"/>
      <c r="N26" s="28"/>
      <c r="O26" s="207"/>
      <c r="P26" s="207"/>
      <c r="Q26" s="207"/>
      <c r="R26" s="207"/>
      <c r="S26" s="207"/>
    </row>
    <row r="27" spans="1:24" x14ac:dyDescent="0.25">
      <c r="L27" s="499"/>
    </row>
    <row r="28" spans="1:24" x14ac:dyDescent="0.25">
      <c r="A28" s="523" t="s">
        <v>65</v>
      </c>
      <c r="B28" s="825"/>
      <c r="C28" s="524"/>
      <c r="D28" s="525"/>
    </row>
    <row r="29" spans="1:24" x14ac:dyDescent="0.25">
      <c r="A29" s="526" t="s">
        <v>66</v>
      </c>
      <c r="B29" s="826"/>
      <c r="C29" s="527"/>
      <c r="D29" s="52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5"/>
  <sheetViews>
    <sheetView zoomScale="70" zoomScaleNormal="70" workbookViewId="0">
      <selection activeCell="E28" sqref="E28"/>
    </sheetView>
  </sheetViews>
  <sheetFormatPr defaultRowHeight="15" x14ac:dyDescent="0.25"/>
  <cols>
    <col min="1" max="2" width="16.85546875" customWidth="1"/>
    <col min="3" max="3" width="15.7109375" style="5" customWidth="1"/>
    <col min="4" max="4" width="22.42578125" style="111" customWidth="1"/>
    <col min="5" max="5" width="78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2" max="22" width="11" customWidth="1"/>
    <col min="23" max="23" width="11.28515625" customWidth="1"/>
  </cols>
  <sheetData>
    <row r="2" spans="1:24" ht="23.25" x14ac:dyDescent="0.35">
      <c r="A2" s="6" t="s">
        <v>1</v>
      </c>
      <c r="B2" s="6"/>
      <c r="C2" s="224"/>
      <c r="D2" s="226" t="s">
        <v>3</v>
      </c>
      <c r="E2" s="6"/>
      <c r="F2" s="8" t="s">
        <v>2</v>
      </c>
      <c r="G2" s="116">
        <v>17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225"/>
      <c r="D3" s="22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133"/>
      <c r="C4" s="658" t="s">
        <v>39</v>
      </c>
      <c r="D4" s="238"/>
      <c r="E4" s="657"/>
      <c r="F4" s="658"/>
      <c r="G4" s="656"/>
      <c r="H4" s="776" t="s">
        <v>22</v>
      </c>
      <c r="I4" s="777"/>
      <c r="J4" s="778"/>
      <c r="K4" s="678" t="s">
        <v>23</v>
      </c>
      <c r="L4" s="978" t="s">
        <v>24</v>
      </c>
      <c r="M4" s="983"/>
      <c r="N4" s="993"/>
      <c r="O4" s="993"/>
      <c r="P4" s="994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46.5" thickBot="1" x14ac:dyDescent="0.3">
      <c r="A5" s="134" t="s">
        <v>0</v>
      </c>
      <c r="B5" s="528"/>
      <c r="C5" s="102" t="s">
        <v>40</v>
      </c>
      <c r="D5" s="681" t="s">
        <v>41</v>
      </c>
      <c r="E5" s="506" t="s">
        <v>38</v>
      </c>
      <c r="F5" s="102" t="s">
        <v>26</v>
      </c>
      <c r="G5" s="98" t="s">
        <v>37</v>
      </c>
      <c r="H5" s="814" t="s">
        <v>27</v>
      </c>
      <c r="I5" s="498" t="s">
        <v>28</v>
      </c>
      <c r="J5" s="816" t="s">
        <v>29</v>
      </c>
      <c r="K5" s="722" t="s">
        <v>30</v>
      </c>
      <c r="L5" s="521" t="s">
        <v>31</v>
      </c>
      <c r="M5" s="812" t="s">
        <v>116</v>
      </c>
      <c r="N5" s="817" t="s">
        <v>32</v>
      </c>
      <c r="O5" s="869" t="s">
        <v>117</v>
      </c>
      <c r="P5" s="817" t="s">
        <v>118</v>
      </c>
      <c r="Q5" s="814" t="s">
        <v>33</v>
      </c>
      <c r="R5" s="498" t="s">
        <v>34</v>
      </c>
      <c r="S5" s="498" t="s">
        <v>35</v>
      </c>
      <c r="T5" s="816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s="16" customFormat="1" ht="28.5" customHeight="1" x14ac:dyDescent="0.25">
      <c r="A6" s="528"/>
      <c r="B6" s="867"/>
      <c r="C6" s="536">
        <v>25</v>
      </c>
      <c r="D6" s="662" t="s">
        <v>19</v>
      </c>
      <c r="E6" s="337" t="s">
        <v>50</v>
      </c>
      <c r="F6" s="355">
        <v>150</v>
      </c>
      <c r="G6" s="553"/>
      <c r="H6" s="251">
        <v>0.6</v>
      </c>
      <c r="I6" s="40">
        <v>0.45</v>
      </c>
      <c r="J6" s="43">
        <v>15.45</v>
      </c>
      <c r="K6" s="489">
        <v>70.5</v>
      </c>
      <c r="L6" s="251">
        <v>0.03</v>
      </c>
      <c r="M6" s="40">
        <v>0.05</v>
      </c>
      <c r="N6" s="40">
        <v>7.5</v>
      </c>
      <c r="O6" s="40">
        <v>0</v>
      </c>
      <c r="P6" s="41">
        <v>0</v>
      </c>
      <c r="Q6" s="39">
        <v>28.5</v>
      </c>
      <c r="R6" s="40">
        <v>24</v>
      </c>
      <c r="S6" s="40">
        <v>18</v>
      </c>
      <c r="T6" s="40">
        <v>0</v>
      </c>
      <c r="U6" s="40">
        <v>232.5</v>
      </c>
      <c r="V6" s="40">
        <v>1E-3</v>
      </c>
      <c r="W6" s="40">
        <v>0</v>
      </c>
      <c r="X6" s="51">
        <v>0.01</v>
      </c>
    </row>
    <row r="7" spans="1:24" s="16" customFormat="1" ht="26.45" customHeight="1" x14ac:dyDescent="0.25">
      <c r="A7" s="103" t="s">
        <v>6</v>
      </c>
      <c r="B7" s="841"/>
      <c r="C7" s="140">
        <v>86</v>
      </c>
      <c r="D7" s="663" t="s">
        <v>62</v>
      </c>
      <c r="E7" s="645" t="s">
        <v>79</v>
      </c>
      <c r="F7" s="646">
        <v>240</v>
      </c>
      <c r="G7" s="99"/>
      <c r="H7" s="231">
        <v>20.149999999999999</v>
      </c>
      <c r="I7" s="15">
        <v>19.079999999999998</v>
      </c>
      <c r="J7" s="42">
        <v>24.59</v>
      </c>
      <c r="K7" s="242">
        <v>350.62</v>
      </c>
      <c r="L7" s="231">
        <v>0.18</v>
      </c>
      <c r="M7" s="17">
        <v>0.21</v>
      </c>
      <c r="N7" s="15">
        <v>13.9</v>
      </c>
      <c r="O7" s="15">
        <v>10</v>
      </c>
      <c r="P7" s="42">
        <v>0</v>
      </c>
      <c r="Q7" s="17">
        <v>33.06</v>
      </c>
      <c r="R7" s="15">
        <v>248.02</v>
      </c>
      <c r="S7" s="15">
        <v>54.32</v>
      </c>
      <c r="T7" s="15">
        <v>3.8</v>
      </c>
      <c r="U7" s="15">
        <v>1036.04</v>
      </c>
      <c r="V7" s="15">
        <v>1.4E-2</v>
      </c>
      <c r="W7" s="15">
        <v>1E-3</v>
      </c>
      <c r="X7" s="42">
        <v>0.1</v>
      </c>
    </row>
    <row r="8" spans="1:24" s="37" customFormat="1" ht="26.45" customHeight="1" x14ac:dyDescent="0.25">
      <c r="A8" s="135"/>
      <c r="B8" s="853"/>
      <c r="C8" s="561">
        <v>159</v>
      </c>
      <c r="D8" s="558" t="s">
        <v>46</v>
      </c>
      <c r="E8" s="208" t="s">
        <v>131</v>
      </c>
      <c r="F8" s="729">
        <v>200</v>
      </c>
      <c r="G8" s="123"/>
      <c r="H8" s="231">
        <v>0</v>
      </c>
      <c r="I8" s="15">
        <v>0</v>
      </c>
      <c r="J8" s="18">
        <v>17.88</v>
      </c>
      <c r="K8" s="532">
        <v>69.66</v>
      </c>
      <c r="L8" s="231">
        <v>0</v>
      </c>
      <c r="M8" s="15">
        <v>0</v>
      </c>
      <c r="N8" s="15">
        <v>0</v>
      </c>
      <c r="O8" s="15">
        <v>0</v>
      </c>
      <c r="P8" s="42">
        <v>0</v>
      </c>
      <c r="Q8" s="17">
        <v>0.05</v>
      </c>
      <c r="R8" s="15">
        <v>0.03</v>
      </c>
      <c r="S8" s="15">
        <v>0.03</v>
      </c>
      <c r="T8" s="15">
        <v>0</v>
      </c>
      <c r="U8" s="15">
        <v>0.09</v>
      </c>
      <c r="V8" s="15">
        <v>0</v>
      </c>
      <c r="W8" s="15">
        <v>0</v>
      </c>
      <c r="X8" s="42">
        <v>0</v>
      </c>
    </row>
    <row r="9" spans="1:24" s="37" customFormat="1" ht="26.45" customHeight="1" x14ac:dyDescent="0.25">
      <c r="A9" s="135"/>
      <c r="B9" s="853"/>
      <c r="C9" s="139">
        <v>120</v>
      </c>
      <c r="D9" s="558" t="s">
        <v>15</v>
      </c>
      <c r="E9" s="142" t="s">
        <v>47</v>
      </c>
      <c r="F9" s="139">
        <v>20</v>
      </c>
      <c r="G9" s="665"/>
      <c r="H9" s="231">
        <v>1.32</v>
      </c>
      <c r="I9" s="15">
        <v>0.24</v>
      </c>
      <c r="J9" s="18">
        <v>8.0399999999999991</v>
      </c>
      <c r="K9" s="533">
        <v>39.6</v>
      </c>
      <c r="L9" s="260">
        <v>0.03</v>
      </c>
      <c r="M9" s="20">
        <v>0.02</v>
      </c>
      <c r="N9" s="20">
        <v>0</v>
      </c>
      <c r="O9" s="20">
        <v>0</v>
      </c>
      <c r="P9" s="47">
        <v>0</v>
      </c>
      <c r="Q9" s="19">
        <v>5.8</v>
      </c>
      <c r="R9" s="20">
        <v>30</v>
      </c>
      <c r="S9" s="20">
        <v>9.4</v>
      </c>
      <c r="T9" s="20">
        <v>0.78</v>
      </c>
      <c r="U9" s="20">
        <v>47</v>
      </c>
      <c r="V9" s="20">
        <v>1E-3</v>
      </c>
      <c r="W9" s="20">
        <v>1E-3</v>
      </c>
      <c r="X9" s="47">
        <v>0</v>
      </c>
    </row>
    <row r="10" spans="1:24" s="37" customFormat="1" ht="26.45" customHeight="1" x14ac:dyDescent="0.25">
      <c r="A10" s="135"/>
      <c r="B10" s="853"/>
      <c r="C10" s="568">
        <v>119</v>
      </c>
      <c r="D10" s="124" t="s">
        <v>55</v>
      </c>
      <c r="E10" s="201" t="s">
        <v>55</v>
      </c>
      <c r="F10" s="176">
        <v>20</v>
      </c>
      <c r="G10" s="123"/>
      <c r="H10" s="231">
        <v>1.52</v>
      </c>
      <c r="I10" s="15">
        <v>0.16</v>
      </c>
      <c r="J10" s="42">
        <v>9.84</v>
      </c>
      <c r="K10" s="242">
        <v>47</v>
      </c>
      <c r="L10" s="231">
        <v>0.02</v>
      </c>
      <c r="M10" s="17">
        <v>0.01</v>
      </c>
      <c r="N10" s="15">
        <v>0</v>
      </c>
      <c r="O10" s="15">
        <v>0</v>
      </c>
      <c r="P10" s="42">
        <v>0</v>
      </c>
      <c r="Q10" s="231">
        <v>4</v>
      </c>
      <c r="R10" s="15">
        <v>13</v>
      </c>
      <c r="S10" s="15">
        <v>2.8</v>
      </c>
      <c r="T10" s="17">
        <v>0.22</v>
      </c>
      <c r="U10" s="15">
        <v>18.600000000000001</v>
      </c>
      <c r="V10" s="15">
        <v>1E-3</v>
      </c>
      <c r="W10" s="17">
        <v>1E-3</v>
      </c>
      <c r="X10" s="42">
        <v>2.9</v>
      </c>
    </row>
    <row r="11" spans="1:24" s="37" customFormat="1" ht="26.45" customHeight="1" x14ac:dyDescent="0.25">
      <c r="A11" s="135"/>
      <c r="B11" s="853"/>
      <c r="C11" s="561"/>
      <c r="D11" s="417"/>
      <c r="E11" s="148" t="s">
        <v>20</v>
      </c>
      <c r="F11" s="555">
        <f>F6+F7+F8+F9+F10</f>
        <v>630</v>
      </c>
      <c r="G11" s="554"/>
      <c r="H11" s="260">
        <f t="shared" ref="H11:X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554">
        <f t="shared" si="0"/>
        <v>577.38</v>
      </c>
      <c r="L11" s="260">
        <f t="shared" si="0"/>
        <v>0.26</v>
      </c>
      <c r="M11" s="20">
        <f t="shared" si="0"/>
        <v>0.29000000000000004</v>
      </c>
      <c r="N11" s="20">
        <f t="shared" si="0"/>
        <v>21.4</v>
      </c>
      <c r="O11" s="20">
        <f t="shared" si="0"/>
        <v>10</v>
      </c>
      <c r="P11" s="47">
        <f t="shared" si="0"/>
        <v>0</v>
      </c>
      <c r="Q11" s="19">
        <f t="shared" si="0"/>
        <v>71.41</v>
      </c>
      <c r="R11" s="20">
        <f t="shared" si="0"/>
        <v>315.04999999999995</v>
      </c>
      <c r="S11" s="20">
        <f t="shared" si="0"/>
        <v>84.55</v>
      </c>
      <c r="T11" s="20">
        <f t="shared" si="0"/>
        <v>4.8</v>
      </c>
      <c r="U11" s="20">
        <f t="shared" si="0"/>
        <v>1334.2299999999998</v>
      </c>
      <c r="V11" s="20">
        <f t="shared" si="0"/>
        <v>1.7000000000000001E-2</v>
      </c>
      <c r="W11" s="20">
        <f t="shared" si="0"/>
        <v>3.0000000000000001E-3</v>
      </c>
      <c r="X11" s="47">
        <f t="shared" si="0"/>
        <v>3.01</v>
      </c>
    </row>
    <row r="12" spans="1:24" s="37" customFormat="1" ht="26.45" customHeight="1" thickBot="1" x14ac:dyDescent="0.3">
      <c r="A12" s="136"/>
      <c r="B12" s="855"/>
      <c r="C12" s="253"/>
      <c r="D12" s="559"/>
      <c r="E12" s="471" t="s">
        <v>21</v>
      </c>
      <c r="F12" s="253"/>
      <c r="G12" s="496"/>
      <c r="H12" s="234"/>
      <c r="I12" s="144"/>
      <c r="J12" s="213"/>
      <c r="K12" s="591">
        <f>K11/23.5</f>
        <v>24.569361702127658</v>
      </c>
      <c r="L12" s="249"/>
      <c r="M12" s="250"/>
      <c r="N12" s="250"/>
      <c r="O12" s="250"/>
      <c r="P12" s="490"/>
      <c r="Q12" s="198"/>
      <c r="R12" s="144"/>
      <c r="S12" s="144"/>
      <c r="T12" s="144"/>
      <c r="U12" s="144"/>
      <c r="V12" s="144"/>
      <c r="W12" s="144"/>
      <c r="X12" s="145"/>
    </row>
    <row r="13" spans="1:24" s="16" customFormat="1" ht="26.45" customHeight="1" x14ac:dyDescent="0.25">
      <c r="A13" s="137" t="s">
        <v>7</v>
      </c>
      <c r="B13" s="840"/>
      <c r="C13" s="608">
        <v>10</v>
      </c>
      <c r="D13" s="257" t="s">
        <v>8</v>
      </c>
      <c r="E13" s="911" t="s">
        <v>138</v>
      </c>
      <c r="F13" s="759">
        <v>60</v>
      </c>
      <c r="G13" s="661"/>
      <c r="H13" s="244">
        <v>0.49</v>
      </c>
      <c r="I13" s="38">
        <v>5.55</v>
      </c>
      <c r="J13" s="49">
        <v>1.51</v>
      </c>
      <c r="K13" s="653">
        <v>53.28</v>
      </c>
      <c r="L13" s="251">
        <v>0.02</v>
      </c>
      <c r="M13" s="40">
        <v>0.02</v>
      </c>
      <c r="N13" s="40">
        <v>7.9</v>
      </c>
      <c r="O13" s="40">
        <v>20</v>
      </c>
      <c r="P13" s="41">
        <v>0</v>
      </c>
      <c r="Q13" s="39">
        <v>18.73</v>
      </c>
      <c r="R13" s="40">
        <v>25.25</v>
      </c>
      <c r="S13" s="40">
        <v>9.35</v>
      </c>
      <c r="T13" s="40">
        <v>0.37</v>
      </c>
      <c r="U13" s="40">
        <v>114.23</v>
      </c>
      <c r="V13" s="40">
        <v>0</v>
      </c>
      <c r="W13" s="40">
        <v>0</v>
      </c>
      <c r="X13" s="41">
        <v>0</v>
      </c>
    </row>
    <row r="14" spans="1:24" s="16" customFormat="1" ht="26.45" customHeight="1" x14ac:dyDescent="0.25">
      <c r="A14" s="103"/>
      <c r="B14" s="841"/>
      <c r="C14" s="140">
        <v>31</v>
      </c>
      <c r="D14" s="686" t="s">
        <v>9</v>
      </c>
      <c r="E14" s="645" t="s">
        <v>77</v>
      </c>
      <c r="F14" s="728">
        <v>200</v>
      </c>
      <c r="G14" s="127"/>
      <c r="H14" s="232">
        <v>5.74</v>
      </c>
      <c r="I14" s="13">
        <v>8.7799999999999994</v>
      </c>
      <c r="J14" s="23">
        <v>8.74</v>
      </c>
      <c r="K14" s="274">
        <v>138.04</v>
      </c>
      <c r="L14" s="232">
        <v>0.04</v>
      </c>
      <c r="M14" s="13">
        <v>0.08</v>
      </c>
      <c r="N14" s="13">
        <v>5.24</v>
      </c>
      <c r="O14" s="13">
        <v>132.80000000000001</v>
      </c>
      <c r="P14" s="44">
        <v>0.06</v>
      </c>
      <c r="Q14" s="74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4">
        <v>3.5999999999999997E-2</v>
      </c>
    </row>
    <row r="15" spans="1:24" s="37" customFormat="1" ht="26.45" customHeight="1" x14ac:dyDescent="0.25">
      <c r="A15" s="104"/>
      <c r="B15" s="858"/>
      <c r="C15" s="561">
        <v>194</v>
      </c>
      <c r="D15" s="417" t="s">
        <v>10</v>
      </c>
      <c r="E15" s="150" t="s">
        <v>161</v>
      </c>
      <c r="F15" s="775">
        <v>90</v>
      </c>
      <c r="G15" s="100"/>
      <c r="H15" s="378">
        <v>16.690000000000001</v>
      </c>
      <c r="I15" s="92">
        <v>13.86</v>
      </c>
      <c r="J15" s="97">
        <v>10.69</v>
      </c>
      <c r="K15" s="467">
        <v>234.91</v>
      </c>
      <c r="L15" s="231">
        <v>0.08</v>
      </c>
      <c r="M15" s="15">
        <v>0.12</v>
      </c>
      <c r="N15" s="15">
        <v>1.08</v>
      </c>
      <c r="O15" s="15">
        <v>20</v>
      </c>
      <c r="P15" s="42">
        <v>0.04</v>
      </c>
      <c r="Q15" s="17">
        <v>26.61</v>
      </c>
      <c r="R15" s="15">
        <v>140.63</v>
      </c>
      <c r="S15" s="15">
        <v>18.5</v>
      </c>
      <c r="T15" s="15">
        <v>1.21</v>
      </c>
      <c r="U15" s="15">
        <v>197.66</v>
      </c>
      <c r="V15" s="15">
        <v>4.0000000000000001E-3</v>
      </c>
      <c r="W15" s="15">
        <v>1E-3</v>
      </c>
      <c r="X15" s="42">
        <v>0.1</v>
      </c>
    </row>
    <row r="16" spans="1:24" s="37" customFormat="1" ht="35.25" customHeight="1" x14ac:dyDescent="0.25">
      <c r="A16" s="104"/>
      <c r="B16" s="912"/>
      <c r="C16" s="507">
        <v>52</v>
      </c>
      <c r="D16" s="684" t="s">
        <v>64</v>
      </c>
      <c r="E16" s="359" t="s">
        <v>136</v>
      </c>
      <c r="F16" s="507">
        <v>150</v>
      </c>
      <c r="G16" s="158"/>
      <c r="H16" s="428">
        <v>3.31</v>
      </c>
      <c r="I16" s="429">
        <v>5.56</v>
      </c>
      <c r="J16" s="430">
        <v>25.99</v>
      </c>
      <c r="K16" s="431">
        <v>167.07</v>
      </c>
      <c r="L16" s="289">
        <v>0.15</v>
      </c>
      <c r="M16" s="60">
        <v>0.1</v>
      </c>
      <c r="N16" s="60">
        <v>14</v>
      </c>
      <c r="O16" s="60">
        <v>20</v>
      </c>
      <c r="P16" s="61">
        <v>0.08</v>
      </c>
      <c r="Q16" s="906">
        <v>17.75</v>
      </c>
      <c r="R16" s="60">
        <v>89.9</v>
      </c>
      <c r="S16" s="60">
        <v>35.090000000000003</v>
      </c>
      <c r="T16" s="60">
        <v>1.39</v>
      </c>
      <c r="U16" s="60">
        <v>825.67</v>
      </c>
      <c r="V16" s="60">
        <v>8.0000000000000002E-3</v>
      </c>
      <c r="W16" s="60">
        <v>1E-3</v>
      </c>
      <c r="X16" s="61">
        <v>0.05</v>
      </c>
    </row>
    <row r="17" spans="1:24" s="37" customFormat="1" ht="35.25" customHeight="1" x14ac:dyDescent="0.25">
      <c r="A17" s="104"/>
      <c r="B17" s="913"/>
      <c r="C17" s="175">
        <v>51</v>
      </c>
      <c r="D17" s="168" t="s">
        <v>64</v>
      </c>
      <c r="E17" s="562" t="s">
        <v>160</v>
      </c>
      <c r="F17" s="685">
        <v>150</v>
      </c>
      <c r="G17" s="178"/>
      <c r="H17" s="420">
        <v>3.33</v>
      </c>
      <c r="I17" s="77">
        <v>3.81</v>
      </c>
      <c r="J17" s="474">
        <v>26.04</v>
      </c>
      <c r="K17" s="545">
        <v>151.12</v>
      </c>
      <c r="L17" s="420">
        <v>0.15</v>
      </c>
      <c r="M17" s="77">
        <v>0.1</v>
      </c>
      <c r="N17" s="77">
        <v>14.03</v>
      </c>
      <c r="O17" s="77">
        <v>20</v>
      </c>
      <c r="P17" s="474">
        <v>0.06</v>
      </c>
      <c r="Q17" s="420">
        <v>20.11</v>
      </c>
      <c r="R17" s="77">
        <v>90.58</v>
      </c>
      <c r="S17" s="77">
        <v>35.68</v>
      </c>
      <c r="T17" s="77">
        <v>1.45</v>
      </c>
      <c r="U17" s="77">
        <v>830.41</v>
      </c>
      <c r="V17" s="77">
        <v>8.0000000000000002E-3</v>
      </c>
      <c r="W17" s="77">
        <v>1E-3</v>
      </c>
      <c r="X17" s="421">
        <v>0.05</v>
      </c>
    </row>
    <row r="18" spans="1:24" s="16" customFormat="1" ht="39" customHeight="1" x14ac:dyDescent="0.25">
      <c r="A18" s="105"/>
      <c r="B18" s="842"/>
      <c r="C18" s="139">
        <v>114</v>
      </c>
      <c r="D18" s="171" t="s">
        <v>46</v>
      </c>
      <c r="E18" s="208" t="s">
        <v>52</v>
      </c>
      <c r="F18" s="267">
        <v>200</v>
      </c>
      <c r="G18" s="125"/>
      <c r="H18" s="17">
        <v>0</v>
      </c>
      <c r="I18" s="15">
        <v>0</v>
      </c>
      <c r="J18" s="18">
        <v>7.27</v>
      </c>
      <c r="K18" s="532">
        <v>28.73</v>
      </c>
      <c r="L18" s="231">
        <v>0</v>
      </c>
      <c r="M18" s="15">
        <v>0</v>
      </c>
      <c r="N18" s="15">
        <v>0</v>
      </c>
      <c r="O18" s="15">
        <v>0</v>
      </c>
      <c r="P18" s="42">
        <v>0</v>
      </c>
      <c r="Q18" s="17">
        <v>0.26</v>
      </c>
      <c r="R18" s="15">
        <v>0.03</v>
      </c>
      <c r="S18" s="15">
        <v>0.03</v>
      </c>
      <c r="T18" s="15">
        <v>0.02</v>
      </c>
      <c r="U18" s="15">
        <v>0.28999999999999998</v>
      </c>
      <c r="V18" s="15">
        <v>0</v>
      </c>
      <c r="W18" s="15">
        <v>0</v>
      </c>
      <c r="X18" s="42">
        <v>0</v>
      </c>
    </row>
    <row r="19" spans="1:24" s="16" customFormat="1" ht="26.45" customHeight="1" x14ac:dyDescent="0.25">
      <c r="A19" s="105"/>
      <c r="B19" s="842"/>
      <c r="C19" s="568">
        <v>119</v>
      </c>
      <c r="D19" s="417" t="s">
        <v>14</v>
      </c>
      <c r="E19" s="143" t="s">
        <v>55</v>
      </c>
      <c r="F19" s="561">
        <v>30</v>
      </c>
      <c r="G19" s="779"/>
      <c r="H19" s="260">
        <v>2.2799999999999998</v>
      </c>
      <c r="I19" s="20">
        <v>0.24</v>
      </c>
      <c r="J19" s="47">
        <v>14.76</v>
      </c>
      <c r="K19" s="425">
        <v>70.5</v>
      </c>
      <c r="L19" s="260">
        <v>0.03</v>
      </c>
      <c r="M19" s="20">
        <v>0.01</v>
      </c>
      <c r="N19" s="20">
        <v>0</v>
      </c>
      <c r="O19" s="20">
        <v>0</v>
      </c>
      <c r="P19" s="47">
        <v>0</v>
      </c>
      <c r="Q19" s="19">
        <v>6</v>
      </c>
      <c r="R19" s="20">
        <v>19.5</v>
      </c>
      <c r="S19" s="20">
        <v>4.2</v>
      </c>
      <c r="T19" s="20">
        <v>0.33</v>
      </c>
      <c r="U19" s="20">
        <v>27.9</v>
      </c>
      <c r="V19" s="20">
        <v>1E-3</v>
      </c>
      <c r="W19" s="20">
        <v>2E-3</v>
      </c>
      <c r="X19" s="47">
        <v>4.3499999999999996</v>
      </c>
    </row>
    <row r="20" spans="1:24" s="16" customFormat="1" ht="26.45" customHeight="1" x14ac:dyDescent="0.25">
      <c r="A20" s="105"/>
      <c r="B20" s="842"/>
      <c r="C20" s="561">
        <v>120</v>
      </c>
      <c r="D20" s="417" t="s">
        <v>15</v>
      </c>
      <c r="E20" s="143" t="s">
        <v>47</v>
      </c>
      <c r="F20" s="561">
        <v>20</v>
      </c>
      <c r="G20" s="779"/>
      <c r="H20" s="260">
        <v>1.32</v>
      </c>
      <c r="I20" s="20">
        <v>0.24</v>
      </c>
      <c r="J20" s="47">
        <v>8.0399999999999991</v>
      </c>
      <c r="K20" s="425">
        <v>39.6</v>
      </c>
      <c r="L20" s="260">
        <v>0.03</v>
      </c>
      <c r="M20" s="20">
        <v>0.02</v>
      </c>
      <c r="N20" s="20">
        <v>0</v>
      </c>
      <c r="O20" s="20">
        <v>0</v>
      </c>
      <c r="P20" s="47">
        <v>0</v>
      </c>
      <c r="Q20" s="19">
        <v>5.8</v>
      </c>
      <c r="R20" s="20">
        <v>30</v>
      </c>
      <c r="S20" s="20">
        <v>9.4</v>
      </c>
      <c r="T20" s="20">
        <v>0.78</v>
      </c>
      <c r="U20" s="20">
        <v>47</v>
      </c>
      <c r="V20" s="20">
        <v>1E-3</v>
      </c>
      <c r="W20" s="20">
        <v>1E-3</v>
      </c>
      <c r="X20" s="47">
        <v>0</v>
      </c>
    </row>
    <row r="21" spans="1:24" s="16" customFormat="1" ht="26.45" customHeight="1" x14ac:dyDescent="0.25">
      <c r="A21" s="105"/>
      <c r="B21" s="912"/>
      <c r="C21" s="870"/>
      <c r="D21" s="688"/>
      <c r="E21" s="432" t="s">
        <v>20</v>
      </c>
      <c r="F21" s="870">
        <f>F13+F14+F15+F16+F18+F19+F20</f>
        <v>750</v>
      </c>
      <c r="G21" s="914"/>
      <c r="H21" s="289">
        <f t="shared" ref="H21:X21" si="1">H13+H14+H15+H16+H18+H19+H20</f>
        <v>29.830000000000002</v>
      </c>
      <c r="I21" s="60">
        <f t="shared" si="1"/>
        <v>34.230000000000004</v>
      </c>
      <c r="J21" s="61">
        <f t="shared" si="1"/>
        <v>77</v>
      </c>
      <c r="K21" s="565">
        <f t="shared" si="1"/>
        <v>732.13</v>
      </c>
      <c r="L21" s="289">
        <f t="shared" si="1"/>
        <v>0.35000000000000009</v>
      </c>
      <c r="M21" s="60">
        <f t="shared" si="1"/>
        <v>0.35000000000000003</v>
      </c>
      <c r="N21" s="60">
        <f t="shared" si="1"/>
        <v>28.22</v>
      </c>
      <c r="O21" s="60">
        <f t="shared" si="1"/>
        <v>192.8</v>
      </c>
      <c r="P21" s="61">
        <f t="shared" si="1"/>
        <v>0.18</v>
      </c>
      <c r="Q21" s="906">
        <f t="shared" si="1"/>
        <v>108.95</v>
      </c>
      <c r="R21" s="60">
        <f t="shared" si="1"/>
        <v>382.78999999999996</v>
      </c>
      <c r="S21" s="60">
        <f t="shared" si="1"/>
        <v>96.850000000000009</v>
      </c>
      <c r="T21" s="60">
        <f t="shared" si="1"/>
        <v>5.38</v>
      </c>
      <c r="U21" s="60">
        <f t="shared" si="1"/>
        <v>1491.5500000000002</v>
      </c>
      <c r="V21" s="60">
        <f t="shared" si="1"/>
        <v>2.0000000000000004E-2</v>
      </c>
      <c r="W21" s="60">
        <f t="shared" si="1"/>
        <v>5.0000000000000001E-3</v>
      </c>
      <c r="X21" s="61">
        <f t="shared" si="1"/>
        <v>4.5359999999999996</v>
      </c>
    </row>
    <row r="22" spans="1:24" s="16" customFormat="1" ht="26.45" customHeight="1" x14ac:dyDescent="0.25">
      <c r="A22" s="105"/>
      <c r="B22" s="912"/>
      <c r="C22" s="870"/>
      <c r="D22" s="688"/>
      <c r="E22" s="432" t="s">
        <v>21</v>
      </c>
      <c r="F22" s="870"/>
      <c r="G22" s="914"/>
      <c r="H22" s="289"/>
      <c r="I22" s="60"/>
      <c r="J22" s="61"/>
      <c r="K22" s="565">
        <f>K21/23.5</f>
        <v>31.154468085106384</v>
      </c>
      <c r="L22" s="289"/>
      <c r="M22" s="60"/>
      <c r="N22" s="60"/>
      <c r="O22" s="60"/>
      <c r="P22" s="61"/>
      <c r="Q22" s="906"/>
      <c r="R22" s="60"/>
      <c r="S22" s="60"/>
      <c r="T22" s="60"/>
      <c r="U22" s="60"/>
      <c r="V22" s="60"/>
      <c r="W22" s="60"/>
      <c r="X22" s="61"/>
    </row>
    <row r="23" spans="1:24" s="37" customFormat="1" ht="26.45" customHeight="1" x14ac:dyDescent="0.25">
      <c r="A23" s="104"/>
      <c r="B23" s="913"/>
      <c r="C23" s="640"/>
      <c r="D23" s="687"/>
      <c r="E23" s="437" t="s">
        <v>20</v>
      </c>
      <c r="F23" s="582">
        <f>F13+F14+F15+F17+F18+F19+F20</f>
        <v>750</v>
      </c>
      <c r="G23" s="563"/>
      <c r="H23" s="290">
        <f t="shared" ref="H23:X23" si="2">H13+H14+H15+H17+H18+H19+H20</f>
        <v>29.85</v>
      </c>
      <c r="I23" s="57">
        <f t="shared" si="2"/>
        <v>32.479999999999997</v>
      </c>
      <c r="J23" s="73">
        <f t="shared" si="2"/>
        <v>77.050000000000011</v>
      </c>
      <c r="K23" s="915">
        <f t="shared" si="2"/>
        <v>716.18000000000006</v>
      </c>
      <c r="L23" s="290">
        <f t="shared" si="2"/>
        <v>0.35000000000000009</v>
      </c>
      <c r="M23" s="57">
        <f t="shared" si="2"/>
        <v>0.35000000000000003</v>
      </c>
      <c r="N23" s="57">
        <f t="shared" si="2"/>
        <v>28.25</v>
      </c>
      <c r="O23" s="57">
        <f t="shared" si="2"/>
        <v>192.8</v>
      </c>
      <c r="P23" s="73">
        <f t="shared" si="2"/>
        <v>0.16</v>
      </c>
      <c r="Q23" s="534">
        <f t="shared" si="2"/>
        <v>111.31</v>
      </c>
      <c r="R23" s="57">
        <f t="shared" si="2"/>
        <v>383.46999999999997</v>
      </c>
      <c r="S23" s="57">
        <f t="shared" si="2"/>
        <v>97.440000000000012</v>
      </c>
      <c r="T23" s="57">
        <f t="shared" si="2"/>
        <v>5.4399999999999995</v>
      </c>
      <c r="U23" s="57">
        <f t="shared" si="2"/>
        <v>1496.29</v>
      </c>
      <c r="V23" s="57">
        <f t="shared" si="2"/>
        <v>2.0000000000000004E-2</v>
      </c>
      <c r="W23" s="57">
        <f t="shared" si="2"/>
        <v>5.0000000000000001E-3</v>
      </c>
      <c r="X23" s="73">
        <f t="shared" si="2"/>
        <v>4.5359999999999996</v>
      </c>
    </row>
    <row r="24" spans="1:24" s="37" customFormat="1" ht="26.45" customHeight="1" thickBot="1" x14ac:dyDescent="0.3">
      <c r="A24" s="138"/>
      <c r="B24" s="916"/>
      <c r="C24" s="513"/>
      <c r="D24" s="767"/>
      <c r="E24" s="443" t="s">
        <v>21</v>
      </c>
      <c r="F24" s="513"/>
      <c r="G24" s="160"/>
      <c r="H24" s="445"/>
      <c r="I24" s="446"/>
      <c r="J24" s="447"/>
      <c r="K24" s="917">
        <f>K23/23.5</f>
        <v>30.475744680851065</v>
      </c>
      <c r="L24" s="445"/>
      <c r="M24" s="446"/>
      <c r="N24" s="446"/>
      <c r="O24" s="446"/>
      <c r="P24" s="447"/>
      <c r="Q24" s="910"/>
      <c r="R24" s="446"/>
      <c r="S24" s="446"/>
      <c r="T24" s="446"/>
      <c r="U24" s="446"/>
      <c r="V24" s="446"/>
      <c r="W24" s="446"/>
      <c r="X24" s="447"/>
    </row>
    <row r="25" spans="1:24" x14ac:dyDescent="0.25">
      <c r="A25" s="9"/>
      <c r="B25" s="9"/>
      <c r="C25" s="221"/>
      <c r="D25" s="228"/>
      <c r="E25" s="28"/>
      <c r="F25" s="28"/>
      <c r="G25" s="204"/>
      <c r="H25" s="205"/>
      <c r="I25" s="204"/>
      <c r="J25" s="28"/>
      <c r="K25" s="206"/>
      <c r="L25" s="28"/>
      <c r="M25" s="28"/>
      <c r="N25" s="28"/>
      <c r="O25" s="207"/>
      <c r="P25" s="207"/>
      <c r="Q25" s="207"/>
      <c r="R25" s="207"/>
      <c r="S25" s="20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opLeftCell="A4" zoomScale="80" zoomScaleNormal="80" workbookViewId="0">
      <selection activeCell="K14" sqref="K14"/>
    </sheetView>
  </sheetViews>
  <sheetFormatPr defaultRowHeight="15" x14ac:dyDescent="0.25"/>
  <cols>
    <col min="1" max="2" width="16.85546875" customWidth="1"/>
    <col min="3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</cols>
  <sheetData>
    <row r="2" spans="1:24" ht="23.25" x14ac:dyDescent="0.35">
      <c r="A2" s="6" t="s">
        <v>1</v>
      </c>
      <c r="B2" s="6"/>
      <c r="C2" s="224"/>
      <c r="D2" s="226" t="s">
        <v>3</v>
      </c>
      <c r="E2" s="6"/>
      <c r="F2" s="8" t="s">
        <v>2</v>
      </c>
      <c r="G2" s="116">
        <v>18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225"/>
      <c r="D3" s="22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80"/>
      <c r="C4" s="656" t="s">
        <v>39</v>
      </c>
      <c r="D4" s="238"/>
      <c r="E4" s="657"/>
      <c r="F4" s="658"/>
      <c r="G4" s="656"/>
      <c r="H4" s="776" t="s">
        <v>22</v>
      </c>
      <c r="I4" s="777"/>
      <c r="J4" s="778"/>
      <c r="K4" s="678" t="s">
        <v>23</v>
      </c>
      <c r="L4" s="982" t="s">
        <v>24</v>
      </c>
      <c r="M4" s="983"/>
      <c r="N4" s="993"/>
      <c r="O4" s="993"/>
      <c r="P4" s="994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28.5" customHeight="1" thickBot="1" x14ac:dyDescent="0.3">
      <c r="A5" s="134" t="s">
        <v>0</v>
      </c>
      <c r="B5" s="81"/>
      <c r="C5" s="98" t="s">
        <v>40</v>
      </c>
      <c r="D5" s="681" t="s">
        <v>41</v>
      </c>
      <c r="E5" s="506" t="s">
        <v>38</v>
      </c>
      <c r="F5" s="102" t="s">
        <v>26</v>
      </c>
      <c r="G5" s="98" t="s">
        <v>37</v>
      </c>
      <c r="H5" s="352" t="s">
        <v>27</v>
      </c>
      <c r="I5" s="345" t="s">
        <v>28</v>
      </c>
      <c r="J5" s="557" t="s">
        <v>29</v>
      </c>
      <c r="K5" s="780" t="s">
        <v>30</v>
      </c>
      <c r="L5" s="352" t="s">
        <v>31</v>
      </c>
      <c r="M5" s="814" t="s">
        <v>116</v>
      </c>
      <c r="N5" s="498" t="s">
        <v>32</v>
      </c>
      <c r="O5" s="868" t="s">
        <v>117</v>
      </c>
      <c r="P5" s="498" t="s">
        <v>118</v>
      </c>
      <c r="Q5" s="815" t="s">
        <v>33</v>
      </c>
      <c r="R5" s="498" t="s">
        <v>34</v>
      </c>
      <c r="S5" s="815" t="s">
        <v>35</v>
      </c>
      <c r="T5" s="498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s="16" customFormat="1" ht="26.45" customHeight="1" x14ac:dyDescent="0.25">
      <c r="A6" s="103" t="s">
        <v>6</v>
      </c>
      <c r="B6" s="840"/>
      <c r="C6" s="536">
        <v>25</v>
      </c>
      <c r="D6" s="558" t="s">
        <v>19</v>
      </c>
      <c r="E6" s="337" t="s">
        <v>50</v>
      </c>
      <c r="F6" s="781">
        <v>150</v>
      </c>
      <c r="G6" s="553"/>
      <c r="H6" s="251">
        <v>0.6</v>
      </c>
      <c r="I6" s="40">
        <v>0.45</v>
      </c>
      <c r="J6" s="41">
        <v>15.45</v>
      </c>
      <c r="K6" s="190">
        <v>70.5</v>
      </c>
      <c r="L6" s="231">
        <v>0.03</v>
      </c>
      <c r="M6" s="17">
        <v>0.05</v>
      </c>
      <c r="N6" s="15">
        <v>7.5</v>
      </c>
      <c r="O6" s="15">
        <v>0</v>
      </c>
      <c r="P6" s="42">
        <v>0</v>
      </c>
      <c r="Q6" s="231">
        <v>28.5</v>
      </c>
      <c r="R6" s="15">
        <v>24</v>
      </c>
      <c r="S6" s="15">
        <v>18</v>
      </c>
      <c r="T6" s="15">
        <v>0</v>
      </c>
      <c r="U6" s="15">
        <v>232.5</v>
      </c>
      <c r="V6" s="15">
        <v>1E-3</v>
      </c>
      <c r="W6" s="15">
        <v>0</v>
      </c>
      <c r="X6" s="42">
        <v>0.01</v>
      </c>
    </row>
    <row r="7" spans="1:24" s="37" customFormat="1" ht="26.45" customHeight="1" x14ac:dyDescent="0.25">
      <c r="A7" s="135"/>
      <c r="B7" s="853"/>
      <c r="C7" s="140">
        <v>66</v>
      </c>
      <c r="D7" s="686" t="s">
        <v>62</v>
      </c>
      <c r="E7" s="645" t="s">
        <v>57</v>
      </c>
      <c r="F7" s="580">
        <v>150</v>
      </c>
      <c r="G7" s="99"/>
      <c r="H7" s="231">
        <v>15.59</v>
      </c>
      <c r="I7" s="15">
        <v>16.45</v>
      </c>
      <c r="J7" s="42">
        <v>2.79</v>
      </c>
      <c r="K7" s="242">
        <v>222.36</v>
      </c>
      <c r="L7" s="231">
        <v>7.0000000000000007E-2</v>
      </c>
      <c r="M7" s="15">
        <v>0.48</v>
      </c>
      <c r="N7" s="15">
        <v>0.23</v>
      </c>
      <c r="O7" s="15">
        <v>210</v>
      </c>
      <c r="P7" s="42">
        <v>2.73</v>
      </c>
      <c r="Q7" s="17">
        <v>108.32</v>
      </c>
      <c r="R7" s="15">
        <v>237.37</v>
      </c>
      <c r="S7" s="15">
        <v>18.100000000000001</v>
      </c>
      <c r="T7" s="15">
        <v>2.67</v>
      </c>
      <c r="U7" s="15">
        <v>195.3</v>
      </c>
      <c r="V7" s="15">
        <v>4.0000000000000001E-3</v>
      </c>
      <c r="W7" s="15">
        <v>3.3000000000000002E-2</v>
      </c>
      <c r="X7" s="42">
        <v>0.01</v>
      </c>
    </row>
    <row r="8" spans="1:24" s="37" customFormat="1" ht="26.45" customHeight="1" x14ac:dyDescent="0.25">
      <c r="A8" s="135"/>
      <c r="B8" s="853"/>
      <c r="C8" s="609">
        <v>116</v>
      </c>
      <c r="D8" s="168" t="s">
        <v>63</v>
      </c>
      <c r="E8" s="155" t="s">
        <v>92</v>
      </c>
      <c r="F8" s="609">
        <v>200</v>
      </c>
      <c r="G8" s="765"/>
      <c r="H8" s="233">
        <v>3.28</v>
      </c>
      <c r="I8" s="65">
        <v>2.56</v>
      </c>
      <c r="J8" s="108">
        <v>11.81</v>
      </c>
      <c r="K8" s="399">
        <v>83.43</v>
      </c>
      <c r="L8" s="233">
        <v>0.04</v>
      </c>
      <c r="M8" s="904">
        <v>0.14000000000000001</v>
      </c>
      <c r="N8" s="65">
        <v>0.52</v>
      </c>
      <c r="O8" s="65">
        <v>10</v>
      </c>
      <c r="P8" s="108">
        <v>0.05</v>
      </c>
      <c r="Q8" s="904">
        <v>122.5</v>
      </c>
      <c r="R8" s="65">
        <v>163.78</v>
      </c>
      <c r="S8" s="65">
        <v>67.64</v>
      </c>
      <c r="T8" s="65">
        <v>2.96</v>
      </c>
      <c r="U8" s="65">
        <v>121.18</v>
      </c>
      <c r="V8" s="65">
        <v>8.0000000000000002E-3</v>
      </c>
      <c r="W8" s="65">
        <v>2E-3</v>
      </c>
      <c r="X8" s="108">
        <v>0.02</v>
      </c>
    </row>
    <row r="9" spans="1:24" s="37" customFormat="1" ht="26.45" customHeight="1" x14ac:dyDescent="0.25">
      <c r="A9" s="135"/>
      <c r="B9" s="853"/>
      <c r="C9" s="507">
        <v>161</v>
      </c>
      <c r="D9" s="167" t="s">
        <v>63</v>
      </c>
      <c r="E9" s="151" t="s">
        <v>195</v>
      </c>
      <c r="F9" s="158">
        <v>200</v>
      </c>
      <c r="G9" s="684"/>
      <c r="H9" s="289">
        <v>6.28</v>
      </c>
      <c r="I9" s="60">
        <v>4.75</v>
      </c>
      <c r="J9" s="61">
        <v>19.59</v>
      </c>
      <c r="K9" s="909">
        <v>130.79</v>
      </c>
      <c r="L9" s="906">
        <v>0.06</v>
      </c>
      <c r="M9" s="906">
        <v>0.25</v>
      </c>
      <c r="N9" s="60">
        <v>1.0900000000000001</v>
      </c>
      <c r="O9" s="60">
        <v>30</v>
      </c>
      <c r="P9" s="110">
        <v>0.1</v>
      </c>
      <c r="Q9" s="289">
        <v>221.97</v>
      </c>
      <c r="R9" s="60">
        <v>164.43</v>
      </c>
      <c r="S9" s="60">
        <v>25.58</v>
      </c>
      <c r="T9" s="60">
        <v>0.2</v>
      </c>
      <c r="U9" s="60">
        <v>254.68</v>
      </c>
      <c r="V9" s="60">
        <v>1.6629999999999999E-2</v>
      </c>
      <c r="W9" s="60">
        <v>3.7000000000000002E-3</v>
      </c>
      <c r="X9" s="61">
        <v>0.04</v>
      </c>
    </row>
    <row r="10" spans="1:24" s="37" customFormat="1" ht="26.45" customHeight="1" x14ac:dyDescent="0.25">
      <c r="A10" s="135"/>
      <c r="B10" s="853"/>
      <c r="C10" s="141">
        <v>121</v>
      </c>
      <c r="D10" s="171" t="s">
        <v>14</v>
      </c>
      <c r="E10" s="208" t="s">
        <v>51</v>
      </c>
      <c r="F10" s="729">
        <v>60</v>
      </c>
      <c r="G10" s="163"/>
      <c r="H10" s="231">
        <v>4.5</v>
      </c>
      <c r="I10" s="15">
        <v>1.74</v>
      </c>
      <c r="J10" s="42">
        <v>29.88</v>
      </c>
      <c r="K10" s="190">
        <v>157.19999999999999</v>
      </c>
      <c r="L10" s="231">
        <v>7.0000000000000007E-2</v>
      </c>
      <c r="M10" s="17">
        <v>0.02</v>
      </c>
      <c r="N10" s="15">
        <v>0</v>
      </c>
      <c r="O10" s="15">
        <v>0</v>
      </c>
      <c r="P10" s="42">
        <v>0</v>
      </c>
      <c r="Q10" s="231">
        <v>11.4</v>
      </c>
      <c r="R10" s="15">
        <v>39</v>
      </c>
      <c r="S10" s="15">
        <v>7.8</v>
      </c>
      <c r="T10" s="15">
        <v>0.72</v>
      </c>
      <c r="U10" s="15">
        <v>55.2</v>
      </c>
      <c r="V10" s="15">
        <v>0</v>
      </c>
      <c r="W10" s="15">
        <v>0</v>
      </c>
      <c r="X10" s="42">
        <v>0</v>
      </c>
    </row>
    <row r="11" spans="1:24" s="37" customFormat="1" ht="26.45" customHeight="1" x14ac:dyDescent="0.25">
      <c r="A11" s="135"/>
      <c r="B11" s="853"/>
      <c r="C11" s="908"/>
      <c r="D11" s="692"/>
      <c r="E11" s="432" t="s">
        <v>20</v>
      </c>
      <c r="F11" s="921">
        <f>F6+F7+F9+F10</f>
        <v>560</v>
      </c>
      <c r="G11" s="158"/>
      <c r="H11" s="289">
        <f t="shared" ref="H11:X11" si="0">H6+H7+H9+H10</f>
        <v>26.970000000000002</v>
      </c>
      <c r="I11" s="60">
        <f t="shared" si="0"/>
        <v>23.389999999999997</v>
      </c>
      <c r="J11" s="61">
        <f t="shared" si="0"/>
        <v>67.709999999999994</v>
      </c>
      <c r="K11" s="922">
        <f t="shared" si="0"/>
        <v>580.84999999999991</v>
      </c>
      <c r="L11" s="289">
        <f t="shared" si="0"/>
        <v>0.23</v>
      </c>
      <c r="M11" s="906">
        <f t="shared" si="0"/>
        <v>0.8</v>
      </c>
      <c r="N11" s="60">
        <f t="shared" si="0"/>
        <v>8.82</v>
      </c>
      <c r="O11" s="60">
        <f t="shared" si="0"/>
        <v>240</v>
      </c>
      <c r="P11" s="110">
        <f t="shared" si="0"/>
        <v>2.83</v>
      </c>
      <c r="Q11" s="289">
        <f t="shared" si="0"/>
        <v>370.18999999999994</v>
      </c>
      <c r="R11" s="60">
        <f t="shared" si="0"/>
        <v>464.8</v>
      </c>
      <c r="S11" s="60">
        <f t="shared" si="0"/>
        <v>69.48</v>
      </c>
      <c r="T11" s="60">
        <f t="shared" si="0"/>
        <v>3.59</v>
      </c>
      <c r="U11" s="60">
        <f t="shared" si="0"/>
        <v>737.68000000000006</v>
      </c>
      <c r="V11" s="60">
        <f t="shared" si="0"/>
        <v>2.163E-2</v>
      </c>
      <c r="W11" s="60">
        <f t="shared" si="0"/>
        <v>3.6700000000000003E-2</v>
      </c>
      <c r="X11" s="61">
        <f t="shared" si="0"/>
        <v>0.06</v>
      </c>
    </row>
    <row r="12" spans="1:24" s="37" customFormat="1" ht="26.45" customHeight="1" x14ac:dyDescent="0.25">
      <c r="A12" s="135"/>
      <c r="B12" s="853"/>
      <c r="C12" s="908"/>
      <c r="D12" s="692"/>
      <c r="E12" s="432" t="s">
        <v>21</v>
      </c>
      <c r="F12" s="921"/>
      <c r="G12" s="158"/>
      <c r="H12" s="289"/>
      <c r="I12" s="60"/>
      <c r="J12" s="61"/>
      <c r="K12" s="371">
        <f>K11/23.5</f>
        <v>24.717021276595741</v>
      </c>
      <c r="L12" s="289"/>
      <c r="M12" s="906"/>
      <c r="N12" s="60"/>
      <c r="O12" s="60"/>
      <c r="P12" s="110"/>
      <c r="Q12" s="289"/>
      <c r="R12" s="60"/>
      <c r="S12" s="60"/>
      <c r="T12" s="60"/>
      <c r="U12" s="60"/>
      <c r="V12" s="60"/>
      <c r="W12" s="60"/>
      <c r="X12" s="61"/>
    </row>
    <row r="13" spans="1:24" s="37" customFormat="1" ht="26.45" customHeight="1" x14ac:dyDescent="0.25">
      <c r="A13" s="135"/>
      <c r="B13" s="853"/>
      <c r="C13" s="609"/>
      <c r="D13" s="694"/>
      <c r="E13" s="437" t="s">
        <v>20</v>
      </c>
      <c r="F13" s="505">
        <f>F6+F7+F8+F10</f>
        <v>560</v>
      </c>
      <c r="G13" s="159"/>
      <c r="H13" s="290">
        <f t="shared" ref="H13:X13" si="1">H6+H7+H8+H10</f>
        <v>23.970000000000002</v>
      </c>
      <c r="I13" s="57">
        <f t="shared" si="1"/>
        <v>21.199999999999996</v>
      </c>
      <c r="J13" s="73">
        <f t="shared" si="1"/>
        <v>59.929999999999993</v>
      </c>
      <c r="K13" s="464">
        <f>K6+K7+K8+K10</f>
        <v>533.49</v>
      </c>
      <c r="L13" s="290">
        <f t="shared" si="1"/>
        <v>0.21000000000000002</v>
      </c>
      <c r="M13" s="57">
        <f t="shared" si="1"/>
        <v>0.69000000000000006</v>
      </c>
      <c r="N13" s="57">
        <f t="shared" si="1"/>
        <v>8.25</v>
      </c>
      <c r="O13" s="57">
        <f t="shared" si="1"/>
        <v>220</v>
      </c>
      <c r="P13" s="804">
        <f t="shared" si="1"/>
        <v>2.78</v>
      </c>
      <c r="Q13" s="290">
        <f t="shared" si="1"/>
        <v>270.71999999999997</v>
      </c>
      <c r="R13" s="57">
        <f t="shared" si="1"/>
        <v>464.15</v>
      </c>
      <c r="S13" s="57">
        <f t="shared" si="1"/>
        <v>111.54</v>
      </c>
      <c r="T13" s="57">
        <f t="shared" si="1"/>
        <v>6.35</v>
      </c>
      <c r="U13" s="57">
        <f t="shared" si="1"/>
        <v>604.18000000000006</v>
      </c>
      <c r="V13" s="57">
        <f t="shared" si="1"/>
        <v>1.3000000000000001E-2</v>
      </c>
      <c r="W13" s="57">
        <f t="shared" si="1"/>
        <v>3.5000000000000003E-2</v>
      </c>
      <c r="X13" s="73">
        <f t="shared" si="1"/>
        <v>0.04</v>
      </c>
    </row>
    <row r="14" spans="1:24" s="37" customFormat="1" ht="26.45" customHeight="1" thickBot="1" x14ac:dyDescent="0.3">
      <c r="A14" s="136"/>
      <c r="B14" s="854"/>
      <c r="C14" s="513"/>
      <c r="D14" s="700"/>
      <c r="E14" s="443" t="s">
        <v>21</v>
      </c>
      <c r="F14" s="513"/>
      <c r="G14" s="758"/>
      <c r="H14" s="291"/>
      <c r="I14" s="156"/>
      <c r="J14" s="157"/>
      <c r="K14" s="919">
        <f>K13/23.5</f>
        <v>22.701702127659576</v>
      </c>
      <c r="L14" s="918"/>
      <c r="M14" s="410"/>
      <c r="N14" s="381"/>
      <c r="O14" s="381"/>
      <c r="P14" s="920"/>
      <c r="Q14" s="291"/>
      <c r="R14" s="156"/>
      <c r="S14" s="156"/>
      <c r="T14" s="156"/>
      <c r="U14" s="156"/>
      <c r="V14" s="156"/>
      <c r="W14" s="156"/>
      <c r="X14" s="157"/>
    </row>
    <row r="15" spans="1:24" s="16" customFormat="1" ht="26.45" customHeight="1" x14ac:dyDescent="0.25">
      <c r="A15" s="137" t="s">
        <v>7</v>
      </c>
      <c r="B15" s="848"/>
      <c r="C15" s="396">
        <v>9</v>
      </c>
      <c r="D15" s="169" t="s">
        <v>19</v>
      </c>
      <c r="E15" s="211" t="s">
        <v>91</v>
      </c>
      <c r="F15" s="146">
        <v>60</v>
      </c>
      <c r="G15" s="691"/>
      <c r="H15" s="251">
        <v>1.29</v>
      </c>
      <c r="I15" s="40">
        <v>4.2699999999999996</v>
      </c>
      <c r="J15" s="41">
        <v>6.97</v>
      </c>
      <c r="K15" s="502">
        <v>72.75</v>
      </c>
      <c r="L15" s="39">
        <v>0.02</v>
      </c>
      <c r="M15" s="39">
        <v>0.03</v>
      </c>
      <c r="N15" s="40">
        <v>4.4800000000000004</v>
      </c>
      <c r="O15" s="40">
        <v>30</v>
      </c>
      <c r="P15" s="43">
        <v>0</v>
      </c>
      <c r="Q15" s="251">
        <v>17.55</v>
      </c>
      <c r="R15" s="40">
        <v>27.09</v>
      </c>
      <c r="S15" s="40">
        <v>14.37</v>
      </c>
      <c r="T15" s="40">
        <v>0.8</v>
      </c>
      <c r="U15" s="40">
        <v>205.55</v>
      </c>
      <c r="V15" s="40">
        <v>4.0000000000000001E-3</v>
      </c>
      <c r="W15" s="40">
        <v>1E-3</v>
      </c>
      <c r="X15" s="41">
        <v>0.01</v>
      </c>
    </row>
    <row r="16" spans="1:24" s="16" customFormat="1" ht="26.45" customHeight="1" x14ac:dyDescent="0.25">
      <c r="A16" s="103"/>
      <c r="B16" s="841"/>
      <c r="C16" s="139">
        <v>37</v>
      </c>
      <c r="D16" s="171" t="s">
        <v>9</v>
      </c>
      <c r="E16" s="360" t="s">
        <v>104</v>
      </c>
      <c r="F16" s="220">
        <v>200</v>
      </c>
      <c r="G16" s="142"/>
      <c r="H16" s="232">
        <v>5.78</v>
      </c>
      <c r="I16" s="13">
        <v>5.5</v>
      </c>
      <c r="J16" s="44">
        <v>10.8</v>
      </c>
      <c r="K16" s="128">
        <v>115.7</v>
      </c>
      <c r="L16" s="232">
        <v>7.0000000000000007E-2</v>
      </c>
      <c r="M16" s="74">
        <v>7.0000000000000007E-2</v>
      </c>
      <c r="N16" s="13">
        <v>5.69</v>
      </c>
      <c r="O16" s="13">
        <v>110</v>
      </c>
      <c r="P16" s="44">
        <v>0</v>
      </c>
      <c r="Q16" s="232">
        <v>14.22</v>
      </c>
      <c r="R16" s="13">
        <v>82.61</v>
      </c>
      <c r="S16" s="13">
        <v>21.99</v>
      </c>
      <c r="T16" s="13">
        <v>1.22</v>
      </c>
      <c r="U16" s="13">
        <v>398.71</v>
      </c>
      <c r="V16" s="13">
        <v>5.0000000000000001E-3</v>
      </c>
      <c r="W16" s="13">
        <v>0</v>
      </c>
      <c r="X16" s="44">
        <v>0.04</v>
      </c>
    </row>
    <row r="17" spans="1:24" s="37" customFormat="1" ht="26.45" customHeight="1" x14ac:dyDescent="0.25">
      <c r="A17" s="104"/>
      <c r="B17" s="858"/>
      <c r="C17" s="140">
        <v>126</v>
      </c>
      <c r="D17" s="663" t="s">
        <v>10</v>
      </c>
      <c r="E17" s="645" t="s">
        <v>162</v>
      </c>
      <c r="F17" s="646">
        <v>90</v>
      </c>
      <c r="G17" s="99"/>
      <c r="H17" s="232">
        <v>18.489999999999998</v>
      </c>
      <c r="I17" s="13">
        <v>18.54</v>
      </c>
      <c r="J17" s="44">
        <v>3.59</v>
      </c>
      <c r="K17" s="141">
        <v>256</v>
      </c>
      <c r="L17" s="74">
        <v>0.06</v>
      </c>
      <c r="M17" s="74">
        <v>0.14000000000000001</v>
      </c>
      <c r="N17" s="13">
        <v>1.08</v>
      </c>
      <c r="O17" s="13">
        <v>10</v>
      </c>
      <c r="P17" s="44">
        <v>0.04</v>
      </c>
      <c r="Q17" s="74">
        <v>32.39</v>
      </c>
      <c r="R17" s="13">
        <v>188.9</v>
      </c>
      <c r="S17" s="13">
        <v>24.33</v>
      </c>
      <c r="T17" s="13">
        <v>2.57</v>
      </c>
      <c r="U17" s="13">
        <v>330.48</v>
      </c>
      <c r="V17" s="13">
        <v>8.9999999999999993E-3</v>
      </c>
      <c r="W17" s="13">
        <v>0</v>
      </c>
      <c r="X17" s="44">
        <v>0.06</v>
      </c>
    </row>
    <row r="18" spans="1:24" s="37" customFormat="1" ht="27" customHeight="1" x14ac:dyDescent="0.25">
      <c r="A18" s="104"/>
      <c r="B18" s="858"/>
      <c r="C18" s="139">
        <v>124</v>
      </c>
      <c r="D18" s="171" t="s">
        <v>64</v>
      </c>
      <c r="E18" s="208" t="s">
        <v>99</v>
      </c>
      <c r="F18" s="125">
        <v>150</v>
      </c>
      <c r="G18" s="123"/>
      <c r="H18" s="232">
        <v>3.93</v>
      </c>
      <c r="I18" s="13">
        <v>4.24</v>
      </c>
      <c r="J18" s="44">
        <v>21.84</v>
      </c>
      <c r="K18" s="141">
        <v>140.55000000000001</v>
      </c>
      <c r="L18" s="200">
        <v>0.11</v>
      </c>
      <c r="M18" s="200">
        <v>0.02</v>
      </c>
      <c r="N18" s="78">
        <v>0</v>
      </c>
      <c r="O18" s="78">
        <v>10</v>
      </c>
      <c r="P18" s="79">
        <v>0.06</v>
      </c>
      <c r="Q18" s="237">
        <v>10.9</v>
      </c>
      <c r="R18" s="78">
        <v>74.540000000000006</v>
      </c>
      <c r="S18" s="78">
        <v>26.07</v>
      </c>
      <c r="T18" s="78">
        <v>0.86</v>
      </c>
      <c r="U18" s="78">
        <v>64.319999999999993</v>
      </c>
      <c r="V18" s="78">
        <v>1E-3</v>
      </c>
      <c r="W18" s="78">
        <v>1E-3</v>
      </c>
      <c r="X18" s="199">
        <v>0.01</v>
      </c>
    </row>
    <row r="19" spans="1:24" s="16" customFormat="1" ht="26.45" customHeight="1" x14ac:dyDescent="0.25">
      <c r="A19" s="105"/>
      <c r="B19" s="842"/>
      <c r="C19" s="141">
        <v>103</v>
      </c>
      <c r="D19" s="171" t="s">
        <v>18</v>
      </c>
      <c r="E19" s="142" t="s">
        <v>61</v>
      </c>
      <c r="F19" s="125">
        <v>200</v>
      </c>
      <c r="G19" s="665"/>
      <c r="H19" s="231">
        <v>0.2</v>
      </c>
      <c r="I19" s="15">
        <v>0</v>
      </c>
      <c r="J19" s="42">
        <v>15.02</v>
      </c>
      <c r="K19" s="190">
        <v>61.6</v>
      </c>
      <c r="L19" s="17">
        <v>0</v>
      </c>
      <c r="M19" s="17">
        <v>0</v>
      </c>
      <c r="N19" s="15">
        <v>2</v>
      </c>
      <c r="O19" s="15">
        <v>0</v>
      </c>
      <c r="P19" s="18">
        <v>0</v>
      </c>
      <c r="Q19" s="231">
        <v>6.73</v>
      </c>
      <c r="R19" s="15">
        <v>5.74</v>
      </c>
      <c r="S19" s="15">
        <v>2.96</v>
      </c>
      <c r="T19" s="15">
        <v>0.2</v>
      </c>
      <c r="U19" s="15">
        <v>46.02</v>
      </c>
      <c r="V19" s="15">
        <v>0</v>
      </c>
      <c r="W19" s="15">
        <v>0</v>
      </c>
      <c r="X19" s="44">
        <v>0</v>
      </c>
    </row>
    <row r="20" spans="1:24" s="16" customFormat="1" ht="26.45" customHeight="1" x14ac:dyDescent="0.25">
      <c r="A20" s="105"/>
      <c r="B20" s="842"/>
      <c r="C20" s="141">
        <v>119</v>
      </c>
      <c r="D20" s="171" t="s">
        <v>14</v>
      </c>
      <c r="E20" s="142" t="s">
        <v>55</v>
      </c>
      <c r="F20" s="176">
        <v>20</v>
      </c>
      <c r="G20" s="123"/>
      <c r="H20" s="231">
        <v>1.52</v>
      </c>
      <c r="I20" s="15">
        <v>0.16</v>
      </c>
      <c r="J20" s="42">
        <v>9.84</v>
      </c>
      <c r="K20" s="242">
        <v>47</v>
      </c>
      <c r="L20" s="231">
        <v>0.02</v>
      </c>
      <c r="M20" s="17">
        <v>0.01</v>
      </c>
      <c r="N20" s="15">
        <v>0</v>
      </c>
      <c r="O20" s="15">
        <v>0</v>
      </c>
      <c r="P20" s="42">
        <v>0</v>
      </c>
      <c r="Q20" s="231">
        <v>4</v>
      </c>
      <c r="R20" s="15">
        <v>13</v>
      </c>
      <c r="S20" s="15">
        <v>2.8</v>
      </c>
      <c r="T20" s="17">
        <v>0.22</v>
      </c>
      <c r="U20" s="15">
        <v>18.600000000000001</v>
      </c>
      <c r="V20" s="15">
        <v>1E-3</v>
      </c>
      <c r="W20" s="17">
        <v>1E-3</v>
      </c>
      <c r="X20" s="42">
        <v>2.9</v>
      </c>
    </row>
    <row r="21" spans="1:24" s="16" customFormat="1" ht="23.25" customHeight="1" x14ac:dyDescent="0.25">
      <c r="A21" s="105"/>
      <c r="B21" s="842"/>
      <c r="C21" s="139">
        <v>120</v>
      </c>
      <c r="D21" s="171" t="s">
        <v>15</v>
      </c>
      <c r="E21" s="142" t="s">
        <v>47</v>
      </c>
      <c r="F21" s="162">
        <v>20</v>
      </c>
      <c r="G21" s="162"/>
      <c r="H21" s="260">
        <v>1.32</v>
      </c>
      <c r="I21" s="20">
        <v>0.24</v>
      </c>
      <c r="J21" s="21">
        <v>8.0399999999999991</v>
      </c>
      <c r="K21" s="459">
        <v>39.6</v>
      </c>
      <c r="L21" s="260">
        <v>0.03</v>
      </c>
      <c r="M21" s="20">
        <v>0.02</v>
      </c>
      <c r="N21" s="20">
        <v>0</v>
      </c>
      <c r="O21" s="20">
        <v>0</v>
      </c>
      <c r="P21" s="21">
        <v>0</v>
      </c>
      <c r="Q21" s="260">
        <v>5.8</v>
      </c>
      <c r="R21" s="20">
        <v>30</v>
      </c>
      <c r="S21" s="20">
        <v>9.4</v>
      </c>
      <c r="T21" s="20">
        <v>0.78</v>
      </c>
      <c r="U21" s="20">
        <v>47</v>
      </c>
      <c r="V21" s="20">
        <v>1E-3</v>
      </c>
      <c r="W21" s="20">
        <v>1E-3</v>
      </c>
      <c r="X21" s="47">
        <v>0</v>
      </c>
    </row>
    <row r="22" spans="1:24" s="37" customFormat="1" ht="26.45" customHeight="1" x14ac:dyDescent="0.25">
      <c r="A22" s="104"/>
      <c r="B22" s="858"/>
      <c r="C22" s="246"/>
      <c r="D22" s="495"/>
      <c r="E22" s="148" t="s">
        <v>20</v>
      </c>
      <c r="F22" s="276">
        <f>SUM(F15:F21)</f>
        <v>740</v>
      </c>
      <c r="G22" s="245"/>
      <c r="H22" s="193">
        <f t="shared" ref="H22:J22" si="2">SUM(H15:H21)</f>
        <v>32.529999999999994</v>
      </c>
      <c r="I22" s="35">
        <f t="shared" si="2"/>
        <v>32.949999999999996</v>
      </c>
      <c r="J22" s="67">
        <f t="shared" si="2"/>
        <v>76.099999999999994</v>
      </c>
      <c r="K22" s="369">
        <f>SUM(K15:K21)</f>
        <v>733.2</v>
      </c>
      <c r="L22" s="193">
        <f t="shared" ref="L22:X22" si="3">SUM(L15:L21)</f>
        <v>0.31000000000000005</v>
      </c>
      <c r="M22" s="35">
        <f t="shared" si="3"/>
        <v>0.29000000000000004</v>
      </c>
      <c r="N22" s="35">
        <f t="shared" si="3"/>
        <v>13.250000000000002</v>
      </c>
      <c r="O22" s="35">
        <f t="shared" si="3"/>
        <v>160</v>
      </c>
      <c r="P22" s="67">
        <f t="shared" si="3"/>
        <v>0.1</v>
      </c>
      <c r="Q22" s="36">
        <f t="shared" si="3"/>
        <v>91.59</v>
      </c>
      <c r="R22" s="35">
        <f t="shared" si="3"/>
        <v>421.88000000000005</v>
      </c>
      <c r="S22" s="35">
        <f t="shared" si="3"/>
        <v>101.91999999999999</v>
      </c>
      <c r="T22" s="35">
        <f t="shared" si="3"/>
        <v>6.65</v>
      </c>
      <c r="U22" s="35">
        <f t="shared" si="3"/>
        <v>1110.6799999999998</v>
      </c>
      <c r="V22" s="35">
        <f t="shared" si="3"/>
        <v>2.1000000000000005E-2</v>
      </c>
      <c r="W22" s="35">
        <f t="shared" si="3"/>
        <v>4.0000000000000001E-3</v>
      </c>
      <c r="X22" s="67">
        <f t="shared" si="3"/>
        <v>3.02</v>
      </c>
    </row>
    <row r="23" spans="1:24" s="37" customFormat="1" ht="26.45" customHeight="1" thickBot="1" x14ac:dyDescent="0.3">
      <c r="A23" s="138"/>
      <c r="B23" s="859"/>
      <c r="C23" s="839"/>
      <c r="D23" s="496"/>
      <c r="E23" s="149" t="s">
        <v>21</v>
      </c>
      <c r="F23" s="129"/>
      <c r="G23" s="197"/>
      <c r="H23" s="195"/>
      <c r="I23" s="52"/>
      <c r="J23" s="115"/>
      <c r="K23" s="401">
        <f>K22/23.5</f>
        <v>31.200000000000003</v>
      </c>
      <c r="L23" s="195"/>
      <c r="M23" s="147"/>
      <c r="N23" s="52"/>
      <c r="O23" s="52"/>
      <c r="P23" s="115"/>
      <c r="Q23" s="147"/>
      <c r="R23" s="52"/>
      <c r="S23" s="52"/>
      <c r="T23" s="52"/>
      <c r="U23" s="52"/>
      <c r="V23" s="52"/>
      <c r="W23" s="52"/>
      <c r="X23" s="115"/>
    </row>
    <row r="24" spans="1:24" x14ac:dyDescent="0.25">
      <c r="A24" s="9"/>
      <c r="B24" s="9"/>
      <c r="C24" s="221"/>
      <c r="D24" s="228"/>
      <c r="E24" s="28"/>
      <c r="F24" s="28"/>
      <c r="G24" s="204"/>
      <c r="H24" s="205"/>
      <c r="I24" s="204"/>
      <c r="J24" s="28"/>
      <c r="K24" s="206"/>
      <c r="L24" s="28"/>
      <c r="M24" s="28"/>
      <c r="N24" s="28"/>
      <c r="O24" s="207"/>
      <c r="P24" s="207"/>
      <c r="Q24" s="207"/>
      <c r="R24" s="207"/>
      <c r="S24" s="20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2"/>
  <sheetViews>
    <sheetView zoomScale="80" zoomScaleNormal="80" workbookViewId="0">
      <selection activeCell="AC32" sqref="AC32"/>
    </sheetView>
  </sheetViews>
  <sheetFormatPr defaultRowHeight="15" x14ac:dyDescent="0.25"/>
  <cols>
    <col min="1" max="2" width="16.85546875" customWidth="1"/>
    <col min="3" max="3" width="15.7109375" style="5" customWidth="1"/>
    <col min="4" max="4" width="22.42578125" style="111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  <col min="22" max="22" width="13" customWidth="1"/>
    <col min="23" max="23" width="13.85546875" customWidth="1"/>
  </cols>
  <sheetData>
    <row r="2" spans="1:24" ht="23.25" x14ac:dyDescent="0.35">
      <c r="A2" s="6" t="s">
        <v>1</v>
      </c>
      <c r="B2" s="6"/>
      <c r="C2" s="224"/>
      <c r="D2" s="226" t="s">
        <v>3</v>
      </c>
      <c r="E2" s="6"/>
      <c r="F2" s="8" t="s">
        <v>2</v>
      </c>
      <c r="G2" s="116">
        <v>19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225"/>
      <c r="D3" s="22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80"/>
      <c r="C4" s="817" t="s">
        <v>39</v>
      </c>
      <c r="D4" s="238"/>
      <c r="E4" s="657"/>
      <c r="F4" s="658"/>
      <c r="G4" s="656"/>
      <c r="H4" s="776" t="s">
        <v>22</v>
      </c>
      <c r="I4" s="777"/>
      <c r="J4" s="778"/>
      <c r="K4" s="678" t="s">
        <v>23</v>
      </c>
      <c r="L4" s="982" t="s">
        <v>24</v>
      </c>
      <c r="M4" s="983"/>
      <c r="N4" s="993"/>
      <c r="O4" s="993"/>
      <c r="P4" s="994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28.5" customHeight="1" thickBot="1" x14ac:dyDescent="0.3">
      <c r="A5" s="134" t="s">
        <v>0</v>
      </c>
      <c r="B5" s="632"/>
      <c r="C5" s="102" t="s">
        <v>40</v>
      </c>
      <c r="D5" s="681" t="s">
        <v>41</v>
      </c>
      <c r="E5" s="98" t="s">
        <v>38</v>
      </c>
      <c r="F5" s="102" t="s">
        <v>26</v>
      </c>
      <c r="G5" s="98" t="s">
        <v>37</v>
      </c>
      <c r="H5" s="814" t="s">
        <v>27</v>
      </c>
      <c r="I5" s="498" t="s">
        <v>28</v>
      </c>
      <c r="J5" s="816" t="s">
        <v>29</v>
      </c>
      <c r="K5" s="782" t="s">
        <v>30</v>
      </c>
      <c r="L5" s="352" t="s">
        <v>31</v>
      </c>
      <c r="M5" s="814" t="s">
        <v>116</v>
      </c>
      <c r="N5" s="498" t="s">
        <v>32</v>
      </c>
      <c r="O5" s="868" t="s">
        <v>117</v>
      </c>
      <c r="P5" s="498" t="s">
        <v>118</v>
      </c>
      <c r="Q5" s="814" t="s">
        <v>33</v>
      </c>
      <c r="R5" s="498" t="s">
        <v>34</v>
      </c>
      <c r="S5" s="815" t="s">
        <v>35</v>
      </c>
      <c r="T5" s="498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s="16" customFormat="1" ht="39" customHeight="1" x14ac:dyDescent="0.25">
      <c r="A6" s="103" t="s">
        <v>6</v>
      </c>
      <c r="B6" s="840"/>
      <c r="C6" s="394">
        <v>166</v>
      </c>
      <c r="D6" s="740" t="s">
        <v>81</v>
      </c>
      <c r="E6" s="881" t="s">
        <v>113</v>
      </c>
      <c r="F6" s="210">
        <v>50</v>
      </c>
      <c r="G6" s="882"/>
      <c r="H6" s="462">
        <v>2.9</v>
      </c>
      <c r="I6" s="373">
        <v>3.99</v>
      </c>
      <c r="J6" s="463">
        <v>18.989999999999998</v>
      </c>
      <c r="K6" s="395">
        <v>127.19</v>
      </c>
      <c r="L6" s="48">
        <v>0.05</v>
      </c>
      <c r="M6" s="48">
        <v>0.06</v>
      </c>
      <c r="N6" s="38">
        <v>0.1</v>
      </c>
      <c r="O6" s="38">
        <v>10</v>
      </c>
      <c r="P6" s="49">
        <v>0.04</v>
      </c>
      <c r="Q6" s="244">
        <v>34.11</v>
      </c>
      <c r="R6" s="38">
        <v>47.35</v>
      </c>
      <c r="S6" s="38">
        <v>13.19</v>
      </c>
      <c r="T6" s="38">
        <v>0.56999999999999995</v>
      </c>
      <c r="U6" s="38">
        <v>36.979999999999997</v>
      </c>
      <c r="V6" s="38">
        <v>0</v>
      </c>
      <c r="W6" s="38">
        <v>0</v>
      </c>
      <c r="X6" s="212">
        <v>0</v>
      </c>
    </row>
    <row r="7" spans="1:24" s="37" customFormat="1" ht="26.45" customHeight="1" x14ac:dyDescent="0.25">
      <c r="A7" s="135"/>
      <c r="B7" s="853"/>
      <c r="C7" s="162">
        <v>59</v>
      </c>
      <c r="D7" s="143" t="s">
        <v>62</v>
      </c>
      <c r="E7" s="270" t="s">
        <v>182</v>
      </c>
      <c r="F7" s="220">
        <v>205</v>
      </c>
      <c r="G7" s="100"/>
      <c r="H7" s="260">
        <v>8.1999999999999993</v>
      </c>
      <c r="I7" s="20">
        <v>8.73</v>
      </c>
      <c r="J7" s="47">
        <v>29.68</v>
      </c>
      <c r="K7" s="184">
        <v>230.33</v>
      </c>
      <c r="L7" s="17">
        <v>0.14000000000000001</v>
      </c>
      <c r="M7" s="17">
        <v>0.25</v>
      </c>
      <c r="N7" s="15">
        <v>0.96</v>
      </c>
      <c r="O7" s="15">
        <v>40</v>
      </c>
      <c r="P7" s="18">
        <v>0.16</v>
      </c>
      <c r="Q7" s="231">
        <v>209.93</v>
      </c>
      <c r="R7" s="15">
        <v>223.4</v>
      </c>
      <c r="S7" s="15">
        <v>52.89</v>
      </c>
      <c r="T7" s="15">
        <v>1.04</v>
      </c>
      <c r="U7" s="15">
        <v>299.58</v>
      </c>
      <c r="V7" s="15">
        <v>1.6E-2</v>
      </c>
      <c r="W7" s="15">
        <v>1.2E-2</v>
      </c>
      <c r="X7" s="42">
        <v>0.05</v>
      </c>
    </row>
    <row r="8" spans="1:24" s="37" customFormat="1" ht="26.45" customHeight="1" x14ac:dyDescent="0.25">
      <c r="A8" s="135"/>
      <c r="B8" s="853"/>
      <c r="C8" s="125">
        <v>114</v>
      </c>
      <c r="D8" s="171" t="s">
        <v>46</v>
      </c>
      <c r="E8" s="208" t="s">
        <v>52</v>
      </c>
      <c r="F8" s="267">
        <v>200</v>
      </c>
      <c r="G8" s="125"/>
      <c r="H8" s="17">
        <v>0</v>
      </c>
      <c r="I8" s="15">
        <v>0</v>
      </c>
      <c r="J8" s="18">
        <v>7.27</v>
      </c>
      <c r="K8" s="181">
        <v>28.73</v>
      </c>
      <c r="L8" s="17">
        <v>0</v>
      </c>
      <c r="M8" s="17">
        <v>0</v>
      </c>
      <c r="N8" s="15">
        <v>0</v>
      </c>
      <c r="O8" s="15">
        <v>0</v>
      </c>
      <c r="P8" s="42">
        <v>0</v>
      </c>
      <c r="Q8" s="17">
        <v>0.26</v>
      </c>
      <c r="R8" s="15">
        <v>0.03</v>
      </c>
      <c r="S8" s="15">
        <v>0.03</v>
      </c>
      <c r="T8" s="15">
        <v>0.02</v>
      </c>
      <c r="U8" s="15">
        <v>0.28999999999999998</v>
      </c>
      <c r="V8" s="15">
        <v>0</v>
      </c>
      <c r="W8" s="15">
        <v>0</v>
      </c>
      <c r="X8" s="42">
        <v>0</v>
      </c>
    </row>
    <row r="9" spans="1:24" s="37" customFormat="1" ht="26.45" customHeight="1" x14ac:dyDescent="0.25">
      <c r="A9" s="135"/>
      <c r="B9" s="853"/>
      <c r="C9" s="128">
        <v>121</v>
      </c>
      <c r="D9" s="171" t="s">
        <v>14</v>
      </c>
      <c r="E9" s="208" t="s">
        <v>51</v>
      </c>
      <c r="F9" s="267">
        <v>30</v>
      </c>
      <c r="G9" s="125"/>
      <c r="H9" s="17">
        <v>2.25</v>
      </c>
      <c r="I9" s="15">
        <v>0.87</v>
      </c>
      <c r="J9" s="18">
        <v>14.94</v>
      </c>
      <c r="K9" s="181">
        <v>78.599999999999994</v>
      </c>
      <c r="L9" s="231">
        <v>0.03</v>
      </c>
      <c r="M9" s="17">
        <v>0.01</v>
      </c>
      <c r="N9" s="15">
        <v>0</v>
      </c>
      <c r="O9" s="15">
        <v>0</v>
      </c>
      <c r="P9" s="18">
        <v>0</v>
      </c>
      <c r="Q9" s="231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2">
        <v>0</v>
      </c>
    </row>
    <row r="10" spans="1:24" s="37" customFormat="1" ht="26.45" customHeight="1" x14ac:dyDescent="0.25">
      <c r="A10" s="135"/>
      <c r="B10" s="853"/>
      <c r="C10" s="162" t="s">
        <v>152</v>
      </c>
      <c r="D10" s="124" t="s">
        <v>18</v>
      </c>
      <c r="E10" s="196" t="s">
        <v>178</v>
      </c>
      <c r="F10" s="126">
        <v>200</v>
      </c>
      <c r="G10" s="452"/>
      <c r="H10" s="231">
        <v>8.25</v>
      </c>
      <c r="I10" s="15">
        <v>6.25</v>
      </c>
      <c r="J10" s="42">
        <v>22</v>
      </c>
      <c r="K10" s="181">
        <v>175</v>
      </c>
      <c r="L10" s="17"/>
      <c r="M10" s="17"/>
      <c r="N10" s="15"/>
      <c r="O10" s="15"/>
      <c r="P10" s="18"/>
      <c r="Q10" s="231"/>
      <c r="R10" s="15"/>
      <c r="S10" s="15"/>
      <c r="T10" s="15"/>
      <c r="U10" s="15"/>
      <c r="V10" s="15"/>
      <c r="W10" s="15"/>
      <c r="X10" s="42"/>
    </row>
    <row r="11" spans="1:24" s="37" customFormat="1" ht="26.45" customHeight="1" x14ac:dyDescent="0.25">
      <c r="A11" s="135"/>
      <c r="B11" s="853"/>
      <c r="C11" s="162"/>
      <c r="D11" s="124"/>
      <c r="E11" s="172" t="s">
        <v>20</v>
      </c>
      <c r="F11" s="254">
        <f>SUM(F6:F10)</f>
        <v>685</v>
      </c>
      <c r="G11" s="452"/>
      <c r="H11" s="260">
        <f t="shared" ref="H11:X11" si="0">SUM(H6:H10)</f>
        <v>21.6</v>
      </c>
      <c r="I11" s="20">
        <f t="shared" si="0"/>
        <v>19.84</v>
      </c>
      <c r="J11" s="47">
        <f t="shared" si="0"/>
        <v>92.88</v>
      </c>
      <c r="K11" s="215">
        <f t="shared" si="0"/>
        <v>639.85</v>
      </c>
      <c r="L11" s="19">
        <f t="shared" si="0"/>
        <v>0.22</v>
      </c>
      <c r="M11" s="20">
        <f t="shared" si="0"/>
        <v>0.32</v>
      </c>
      <c r="N11" s="20">
        <f t="shared" si="0"/>
        <v>1.06</v>
      </c>
      <c r="O11" s="20">
        <f t="shared" si="0"/>
        <v>50</v>
      </c>
      <c r="P11" s="21">
        <f t="shared" si="0"/>
        <v>0.2</v>
      </c>
      <c r="Q11" s="260">
        <f t="shared" si="0"/>
        <v>250</v>
      </c>
      <c r="R11" s="20">
        <f t="shared" si="0"/>
        <v>290.27999999999997</v>
      </c>
      <c r="S11" s="20">
        <f t="shared" si="0"/>
        <v>70.010000000000005</v>
      </c>
      <c r="T11" s="20">
        <f t="shared" si="0"/>
        <v>1.9899999999999998</v>
      </c>
      <c r="U11" s="20">
        <f t="shared" si="0"/>
        <v>364.45000000000005</v>
      </c>
      <c r="V11" s="20">
        <f t="shared" si="0"/>
        <v>1.6E-2</v>
      </c>
      <c r="W11" s="20">
        <f t="shared" si="0"/>
        <v>1.2E-2</v>
      </c>
      <c r="X11" s="47">
        <f t="shared" si="0"/>
        <v>0.05</v>
      </c>
    </row>
    <row r="12" spans="1:24" s="37" customFormat="1" ht="26.45" customHeight="1" thickBot="1" x14ac:dyDescent="0.3">
      <c r="A12" s="136"/>
      <c r="B12" s="855"/>
      <c r="C12" s="189"/>
      <c r="D12" s="239"/>
      <c r="E12" s="173" t="s">
        <v>21</v>
      </c>
      <c r="F12" s="363"/>
      <c r="G12" s="197"/>
      <c r="H12" s="195"/>
      <c r="I12" s="52"/>
      <c r="J12" s="115"/>
      <c r="K12" s="364">
        <f>K11/23.5</f>
        <v>27.227659574468085</v>
      </c>
      <c r="L12" s="147"/>
      <c r="M12" s="147"/>
      <c r="N12" s="52"/>
      <c r="O12" s="52"/>
      <c r="P12" s="122"/>
      <c r="Q12" s="195"/>
      <c r="R12" s="52"/>
      <c r="S12" s="52"/>
      <c r="T12" s="52"/>
      <c r="U12" s="52"/>
      <c r="V12" s="52"/>
      <c r="W12" s="52"/>
      <c r="X12" s="115"/>
    </row>
    <row r="13" spans="1:24" s="16" customFormat="1" ht="26.45" customHeight="1" x14ac:dyDescent="0.25">
      <c r="A13" s="103" t="s">
        <v>7</v>
      </c>
      <c r="B13" s="840"/>
      <c r="C13" s="536">
        <v>25</v>
      </c>
      <c r="D13" s="662" t="s">
        <v>19</v>
      </c>
      <c r="E13" s="337" t="s">
        <v>50</v>
      </c>
      <c r="F13" s="355">
        <v>150</v>
      </c>
      <c r="G13" s="130"/>
      <c r="H13" s="39">
        <v>0.6</v>
      </c>
      <c r="I13" s="40">
        <v>0.45</v>
      </c>
      <c r="J13" s="43">
        <v>15.45</v>
      </c>
      <c r="K13" s="183">
        <v>70.5</v>
      </c>
      <c r="L13" s="251">
        <v>0.03</v>
      </c>
      <c r="M13" s="39">
        <v>0.05</v>
      </c>
      <c r="N13" s="40">
        <v>7.5</v>
      </c>
      <c r="O13" s="40">
        <v>0</v>
      </c>
      <c r="P13" s="41">
        <v>0</v>
      </c>
      <c r="Q13" s="39">
        <v>28.5</v>
      </c>
      <c r="R13" s="40">
        <v>24</v>
      </c>
      <c r="S13" s="40">
        <v>18</v>
      </c>
      <c r="T13" s="40">
        <v>0</v>
      </c>
      <c r="U13" s="40">
        <v>232.5</v>
      </c>
      <c r="V13" s="40">
        <v>1E-3</v>
      </c>
      <c r="W13" s="40">
        <v>0</v>
      </c>
      <c r="X13" s="47">
        <v>0.01</v>
      </c>
    </row>
    <row r="14" spans="1:24" s="16" customFormat="1" ht="26.45" customHeight="1" x14ac:dyDescent="0.25">
      <c r="A14" s="103"/>
      <c r="B14" s="841"/>
      <c r="C14" s="140">
        <v>32</v>
      </c>
      <c r="D14" s="305" t="s">
        <v>9</v>
      </c>
      <c r="E14" s="270" t="s">
        <v>53</v>
      </c>
      <c r="F14" s="646">
        <v>200</v>
      </c>
      <c r="G14" s="140"/>
      <c r="H14" s="232">
        <v>5.88</v>
      </c>
      <c r="I14" s="13">
        <v>8.82</v>
      </c>
      <c r="J14" s="44">
        <v>9.6</v>
      </c>
      <c r="K14" s="141">
        <v>142.19999999999999</v>
      </c>
      <c r="L14" s="232">
        <v>0.04</v>
      </c>
      <c r="M14" s="74">
        <v>0.08</v>
      </c>
      <c r="N14" s="13">
        <v>2.2400000000000002</v>
      </c>
      <c r="O14" s="13">
        <v>132.44</v>
      </c>
      <c r="P14" s="44">
        <v>0.06</v>
      </c>
      <c r="Q14" s="74">
        <v>32.880000000000003</v>
      </c>
      <c r="R14" s="13">
        <v>83.64</v>
      </c>
      <c r="S14" s="13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4">
        <v>3.5999999999999997E-2</v>
      </c>
    </row>
    <row r="15" spans="1:24" s="37" customFormat="1" ht="32.25" customHeight="1" x14ac:dyDescent="0.25">
      <c r="A15" s="104"/>
      <c r="B15" s="858"/>
      <c r="C15" s="561">
        <v>177</v>
      </c>
      <c r="D15" s="142" t="s">
        <v>10</v>
      </c>
      <c r="E15" s="166" t="s">
        <v>170</v>
      </c>
      <c r="F15" s="125">
        <v>90</v>
      </c>
      <c r="G15" s="139"/>
      <c r="H15" s="231">
        <v>15.77</v>
      </c>
      <c r="I15" s="15">
        <v>13.36</v>
      </c>
      <c r="J15" s="42">
        <v>1.61</v>
      </c>
      <c r="K15" s="190">
        <v>190.47</v>
      </c>
      <c r="L15" s="231">
        <v>7.0000000000000007E-2</v>
      </c>
      <c r="M15" s="17">
        <v>0.12</v>
      </c>
      <c r="N15" s="15">
        <v>1.7</v>
      </c>
      <c r="O15" s="15">
        <v>110</v>
      </c>
      <c r="P15" s="18">
        <v>0.01</v>
      </c>
      <c r="Q15" s="231">
        <v>20.18</v>
      </c>
      <c r="R15" s="15">
        <v>132.25</v>
      </c>
      <c r="S15" s="15">
        <v>19.47</v>
      </c>
      <c r="T15" s="15">
        <v>1.1399999999999999</v>
      </c>
      <c r="U15" s="15">
        <v>222.69</v>
      </c>
      <c r="V15" s="15">
        <v>4.0000000000000001E-3</v>
      </c>
      <c r="W15" s="15">
        <v>0</v>
      </c>
      <c r="X15" s="42">
        <v>0.1</v>
      </c>
    </row>
    <row r="16" spans="1:24" s="37" customFormat="1" ht="27" customHeight="1" x14ac:dyDescent="0.25">
      <c r="A16" s="104"/>
      <c r="B16" s="858"/>
      <c r="C16" s="139">
        <v>54</v>
      </c>
      <c r="D16" s="142" t="s">
        <v>86</v>
      </c>
      <c r="E16" s="166" t="s">
        <v>43</v>
      </c>
      <c r="F16" s="125">
        <v>150</v>
      </c>
      <c r="G16" s="139"/>
      <c r="H16" s="232">
        <v>7.26</v>
      </c>
      <c r="I16" s="13">
        <v>4.96</v>
      </c>
      <c r="J16" s="44">
        <v>31.76</v>
      </c>
      <c r="K16" s="141">
        <v>198.84</v>
      </c>
      <c r="L16" s="74">
        <v>0.19</v>
      </c>
      <c r="M16" s="74">
        <v>0.1</v>
      </c>
      <c r="N16" s="13">
        <v>0</v>
      </c>
      <c r="O16" s="13">
        <v>10</v>
      </c>
      <c r="P16" s="23">
        <v>0.06</v>
      </c>
      <c r="Q16" s="232">
        <v>13.09</v>
      </c>
      <c r="R16" s="13">
        <v>159.71</v>
      </c>
      <c r="S16" s="13">
        <v>106.22</v>
      </c>
      <c r="T16" s="13">
        <v>3.57</v>
      </c>
      <c r="U16" s="13">
        <v>193.67</v>
      </c>
      <c r="V16" s="13">
        <v>2E-3</v>
      </c>
      <c r="W16" s="13">
        <v>3.0000000000000001E-3</v>
      </c>
      <c r="X16" s="44">
        <v>0.01</v>
      </c>
    </row>
    <row r="17" spans="1:24" s="16" customFormat="1" ht="38.25" customHeight="1" x14ac:dyDescent="0.25">
      <c r="A17" s="105"/>
      <c r="B17" s="842"/>
      <c r="C17" s="141">
        <v>104</v>
      </c>
      <c r="D17" s="142" t="s">
        <v>18</v>
      </c>
      <c r="E17" s="166" t="s">
        <v>145</v>
      </c>
      <c r="F17" s="125">
        <v>200</v>
      </c>
      <c r="G17" s="744"/>
      <c r="H17" s="231">
        <v>0</v>
      </c>
      <c r="I17" s="15">
        <v>0</v>
      </c>
      <c r="J17" s="42">
        <v>14.16</v>
      </c>
      <c r="K17" s="190">
        <v>55.48</v>
      </c>
      <c r="L17" s="231">
        <v>0.09</v>
      </c>
      <c r="M17" s="17">
        <v>0.1</v>
      </c>
      <c r="N17" s="15">
        <v>2.94</v>
      </c>
      <c r="O17" s="15">
        <v>80</v>
      </c>
      <c r="P17" s="18">
        <v>0.96</v>
      </c>
      <c r="Q17" s="231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42">
        <v>0</v>
      </c>
    </row>
    <row r="18" spans="1:24" s="16" customFormat="1" ht="26.45" customHeight="1" x14ac:dyDescent="0.25">
      <c r="A18" s="105"/>
      <c r="B18" s="842"/>
      <c r="C18" s="141">
        <v>119</v>
      </c>
      <c r="D18" s="142" t="s">
        <v>14</v>
      </c>
      <c r="E18" s="201" t="s">
        <v>55</v>
      </c>
      <c r="F18" s="176">
        <v>20</v>
      </c>
      <c r="G18" s="123"/>
      <c r="H18" s="231">
        <v>1.52</v>
      </c>
      <c r="I18" s="15">
        <v>0.16</v>
      </c>
      <c r="J18" s="42">
        <v>9.84</v>
      </c>
      <c r="K18" s="242">
        <v>47</v>
      </c>
      <c r="L18" s="231">
        <v>0.02</v>
      </c>
      <c r="M18" s="17">
        <v>0.01</v>
      </c>
      <c r="N18" s="15">
        <v>0</v>
      </c>
      <c r="O18" s="15">
        <v>0</v>
      </c>
      <c r="P18" s="42">
        <v>0</v>
      </c>
      <c r="Q18" s="231">
        <v>4</v>
      </c>
      <c r="R18" s="15">
        <v>13</v>
      </c>
      <c r="S18" s="15">
        <v>2.8</v>
      </c>
      <c r="T18" s="17">
        <v>0.22</v>
      </c>
      <c r="U18" s="15">
        <v>18.600000000000001</v>
      </c>
      <c r="V18" s="15">
        <v>1E-3</v>
      </c>
      <c r="W18" s="17">
        <v>1E-3</v>
      </c>
      <c r="X18" s="42">
        <v>2.9</v>
      </c>
    </row>
    <row r="19" spans="1:24" s="16" customFormat="1" ht="23.25" customHeight="1" x14ac:dyDescent="0.25">
      <c r="A19" s="105"/>
      <c r="B19" s="842"/>
      <c r="C19" s="139">
        <v>120</v>
      </c>
      <c r="D19" s="142" t="s">
        <v>15</v>
      </c>
      <c r="E19" s="171" t="s">
        <v>47</v>
      </c>
      <c r="F19" s="162">
        <v>20</v>
      </c>
      <c r="G19" s="162"/>
      <c r="H19" s="260">
        <v>1.32</v>
      </c>
      <c r="I19" s="20">
        <v>0.24</v>
      </c>
      <c r="J19" s="21">
        <v>8.0399999999999991</v>
      </c>
      <c r="K19" s="459">
        <v>39.6</v>
      </c>
      <c r="L19" s="260">
        <v>0.03</v>
      </c>
      <c r="M19" s="20">
        <v>0.02</v>
      </c>
      <c r="N19" s="20">
        <v>0</v>
      </c>
      <c r="O19" s="20">
        <v>0</v>
      </c>
      <c r="P19" s="21">
        <v>0</v>
      </c>
      <c r="Q19" s="260">
        <v>5.8</v>
      </c>
      <c r="R19" s="20">
        <v>30</v>
      </c>
      <c r="S19" s="20">
        <v>9.4</v>
      </c>
      <c r="T19" s="20">
        <v>0.78</v>
      </c>
      <c r="U19" s="20">
        <v>47</v>
      </c>
      <c r="V19" s="20">
        <v>1E-3</v>
      </c>
      <c r="W19" s="20">
        <v>1E-3</v>
      </c>
      <c r="X19" s="47">
        <v>0</v>
      </c>
    </row>
    <row r="20" spans="1:24" s="37" customFormat="1" ht="26.45" customHeight="1" x14ac:dyDescent="0.25">
      <c r="A20" s="104"/>
      <c r="B20" s="858"/>
      <c r="C20" s="246"/>
      <c r="D20" s="390"/>
      <c r="E20" s="172" t="s">
        <v>20</v>
      </c>
      <c r="F20" s="186">
        <f>SUM(F13:F19)</f>
        <v>830</v>
      </c>
      <c r="G20" s="246"/>
      <c r="H20" s="193">
        <f t="shared" ref="H20:X20" si="1">SUM(H13:H19)</f>
        <v>32.349999999999994</v>
      </c>
      <c r="I20" s="35">
        <f t="shared" si="1"/>
        <v>27.99</v>
      </c>
      <c r="J20" s="67">
        <f t="shared" si="1"/>
        <v>90.460000000000008</v>
      </c>
      <c r="K20" s="398">
        <f t="shared" si="1"/>
        <v>744.09</v>
      </c>
      <c r="L20" s="36">
        <f t="shared" si="1"/>
        <v>0.47000000000000008</v>
      </c>
      <c r="M20" s="35">
        <f t="shared" si="1"/>
        <v>0.48</v>
      </c>
      <c r="N20" s="35">
        <f t="shared" si="1"/>
        <v>14.379999999999999</v>
      </c>
      <c r="O20" s="35">
        <f t="shared" si="1"/>
        <v>332.44</v>
      </c>
      <c r="P20" s="252">
        <f t="shared" si="1"/>
        <v>1.0899999999999999</v>
      </c>
      <c r="Q20" s="193">
        <f t="shared" si="1"/>
        <v>104.45</v>
      </c>
      <c r="R20" s="35">
        <f t="shared" si="1"/>
        <v>442.6</v>
      </c>
      <c r="S20" s="35">
        <f t="shared" si="1"/>
        <v>178.63000000000002</v>
      </c>
      <c r="T20" s="35">
        <f t="shared" si="1"/>
        <v>7.15</v>
      </c>
      <c r="U20" s="35">
        <f t="shared" si="1"/>
        <v>1035.26</v>
      </c>
      <c r="V20" s="35">
        <f t="shared" si="1"/>
        <v>1.4999999999999999E-2</v>
      </c>
      <c r="W20" s="35">
        <f t="shared" si="1"/>
        <v>5.0000000000000001E-3</v>
      </c>
      <c r="X20" s="67">
        <f t="shared" si="1"/>
        <v>3.056</v>
      </c>
    </row>
    <row r="21" spans="1:24" s="37" customFormat="1" ht="26.45" customHeight="1" thickBot="1" x14ac:dyDescent="0.3">
      <c r="A21" s="138"/>
      <c r="B21" s="859"/>
      <c r="C21" s="839"/>
      <c r="D21" s="475"/>
      <c r="E21" s="173" t="s">
        <v>21</v>
      </c>
      <c r="F21" s="129"/>
      <c r="G21" s="253"/>
      <c r="H21" s="195"/>
      <c r="I21" s="52"/>
      <c r="J21" s="115"/>
      <c r="K21" s="477">
        <f>K20/23.5</f>
        <v>31.663404255319151</v>
      </c>
      <c r="L21" s="147"/>
      <c r="M21" s="147"/>
      <c r="N21" s="52"/>
      <c r="O21" s="52"/>
      <c r="P21" s="122"/>
      <c r="Q21" s="195"/>
      <c r="R21" s="52"/>
      <c r="S21" s="52"/>
      <c r="T21" s="52"/>
      <c r="U21" s="52"/>
      <c r="V21" s="52"/>
      <c r="W21" s="52"/>
      <c r="X21" s="115"/>
    </row>
    <row r="22" spans="1:24" x14ac:dyDescent="0.25">
      <c r="A22" s="9"/>
      <c r="B22" s="9"/>
      <c r="C22" s="221"/>
      <c r="D22" s="228"/>
      <c r="E22" s="28"/>
      <c r="F22" s="28"/>
      <c r="G22" s="204"/>
      <c r="H22" s="205"/>
      <c r="I22" s="204"/>
      <c r="J22" s="28"/>
      <c r="K22" s="206"/>
      <c r="L22" s="28"/>
      <c r="M22" s="28"/>
      <c r="N22" s="28"/>
      <c r="O22" s="207"/>
      <c r="P22" s="207"/>
      <c r="Q22" s="207"/>
      <c r="R22" s="207"/>
      <c r="S22" s="20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5"/>
  <sheetViews>
    <sheetView topLeftCell="D1" zoomScale="80" zoomScaleNormal="80" workbookViewId="0">
      <selection activeCell="C38" sqref="C38"/>
    </sheetView>
  </sheetViews>
  <sheetFormatPr defaultRowHeight="15" x14ac:dyDescent="0.25"/>
  <cols>
    <col min="1" max="1" width="20.7109375" customWidth="1"/>
    <col min="2" max="2" width="20.7109375" style="824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2" max="22" width="12.7109375" customWidth="1"/>
    <col min="23" max="23" width="11.5703125" customWidth="1"/>
  </cols>
  <sheetData>
    <row r="2" spans="1:24" ht="23.25" x14ac:dyDescent="0.35">
      <c r="A2" s="6" t="s">
        <v>1</v>
      </c>
      <c r="B2" s="823"/>
      <c r="C2" s="7"/>
      <c r="D2" s="6" t="s">
        <v>3</v>
      </c>
      <c r="E2" s="6"/>
      <c r="F2" s="8" t="s">
        <v>2</v>
      </c>
      <c r="G2" s="7">
        <v>2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80"/>
      <c r="B4" s="676"/>
      <c r="C4" s="656" t="s">
        <v>39</v>
      </c>
      <c r="D4" s="988" t="s">
        <v>41</v>
      </c>
      <c r="E4" s="657"/>
      <c r="F4" s="658"/>
      <c r="G4" s="656"/>
      <c r="H4" s="783" t="s">
        <v>22</v>
      </c>
      <c r="I4" s="782"/>
      <c r="J4" s="780"/>
      <c r="K4" s="680" t="s">
        <v>23</v>
      </c>
      <c r="L4" s="978" t="s">
        <v>24</v>
      </c>
      <c r="M4" s="979"/>
      <c r="N4" s="980"/>
      <c r="O4" s="980"/>
      <c r="P4" s="981"/>
      <c r="Q4" s="985" t="s">
        <v>25</v>
      </c>
      <c r="R4" s="986"/>
      <c r="S4" s="986"/>
      <c r="T4" s="986"/>
      <c r="U4" s="986"/>
      <c r="V4" s="986"/>
      <c r="W4" s="986"/>
      <c r="X4" s="987"/>
    </row>
    <row r="5" spans="1:24" s="16" customFormat="1" ht="46.5" thickBot="1" x14ac:dyDescent="0.3">
      <c r="A5" s="632" t="s">
        <v>0</v>
      </c>
      <c r="B5" s="721"/>
      <c r="C5" s="506" t="s">
        <v>40</v>
      </c>
      <c r="D5" s="989"/>
      <c r="E5" s="506" t="s">
        <v>38</v>
      </c>
      <c r="F5" s="240" t="s">
        <v>26</v>
      </c>
      <c r="G5" s="506" t="s">
        <v>37</v>
      </c>
      <c r="H5" s="535" t="s">
        <v>27</v>
      </c>
      <c r="I5" s="887" t="s">
        <v>28</v>
      </c>
      <c r="J5" s="821" t="s">
        <v>29</v>
      </c>
      <c r="K5" s="888" t="s">
        <v>30</v>
      </c>
      <c r="L5" s="521" t="s">
        <v>31</v>
      </c>
      <c r="M5" s="521" t="s">
        <v>116</v>
      </c>
      <c r="N5" s="521" t="s">
        <v>32</v>
      </c>
      <c r="O5" s="531" t="s">
        <v>117</v>
      </c>
      <c r="P5" s="521" t="s">
        <v>118</v>
      </c>
      <c r="Q5" s="521" t="s">
        <v>33</v>
      </c>
      <c r="R5" s="521" t="s">
        <v>34</v>
      </c>
      <c r="S5" s="521" t="s">
        <v>35</v>
      </c>
      <c r="T5" s="521" t="s">
        <v>36</v>
      </c>
      <c r="U5" s="521" t="s">
        <v>119</v>
      </c>
      <c r="V5" s="521" t="s">
        <v>120</v>
      </c>
      <c r="W5" s="521" t="s">
        <v>121</v>
      </c>
      <c r="X5" s="658" t="s">
        <v>122</v>
      </c>
    </row>
    <row r="6" spans="1:24" s="16" customFormat="1" ht="26.45" customHeight="1" x14ac:dyDescent="0.25">
      <c r="A6" s="84" t="s">
        <v>6</v>
      </c>
      <c r="B6" s="146"/>
      <c r="C6" s="536">
        <v>2</v>
      </c>
      <c r="D6" s="896" t="s">
        <v>19</v>
      </c>
      <c r="E6" s="356" t="s">
        <v>177</v>
      </c>
      <c r="F6" s="355">
        <v>15</v>
      </c>
      <c r="G6" s="130"/>
      <c r="H6" s="251">
        <v>0.12</v>
      </c>
      <c r="I6" s="40">
        <v>10.88</v>
      </c>
      <c r="J6" s="43">
        <v>0.19</v>
      </c>
      <c r="K6" s="489">
        <v>99.15</v>
      </c>
      <c r="L6" s="251">
        <v>0</v>
      </c>
      <c r="M6" s="40">
        <v>0.02</v>
      </c>
      <c r="N6" s="40">
        <v>0</v>
      </c>
      <c r="O6" s="40">
        <v>70</v>
      </c>
      <c r="P6" s="41">
        <v>0.19</v>
      </c>
      <c r="Q6" s="39">
        <v>3.6</v>
      </c>
      <c r="R6" s="40">
        <v>4.5</v>
      </c>
      <c r="S6" s="40">
        <v>0</v>
      </c>
      <c r="T6" s="40">
        <v>0.03</v>
      </c>
      <c r="U6" s="40">
        <v>4.5</v>
      </c>
      <c r="V6" s="40">
        <v>0</v>
      </c>
      <c r="W6" s="40">
        <v>0</v>
      </c>
      <c r="X6" s="51">
        <v>0</v>
      </c>
    </row>
    <row r="7" spans="1:24" s="16" customFormat="1" ht="26.45" customHeight="1" x14ac:dyDescent="0.25">
      <c r="A7" s="82"/>
      <c r="B7" s="125"/>
      <c r="C7" s="100">
        <v>253</v>
      </c>
      <c r="D7" s="143" t="s">
        <v>64</v>
      </c>
      <c r="E7" s="360" t="s">
        <v>115</v>
      </c>
      <c r="F7" s="683">
        <v>150</v>
      </c>
      <c r="G7" s="162"/>
      <c r="H7" s="237">
        <v>4.3</v>
      </c>
      <c r="I7" s="78">
        <v>4.24</v>
      </c>
      <c r="J7" s="199">
        <v>18.77</v>
      </c>
      <c r="K7" s="377">
        <v>129.54</v>
      </c>
      <c r="L7" s="237">
        <v>0.11</v>
      </c>
      <c r="M7" s="78">
        <v>0.06</v>
      </c>
      <c r="N7" s="78">
        <v>0</v>
      </c>
      <c r="O7" s="78">
        <v>10</v>
      </c>
      <c r="P7" s="79">
        <v>0.06</v>
      </c>
      <c r="Q7" s="237">
        <v>8.69</v>
      </c>
      <c r="R7" s="78">
        <v>94.9</v>
      </c>
      <c r="S7" s="78">
        <v>62.72</v>
      </c>
      <c r="T7" s="78">
        <v>2.12</v>
      </c>
      <c r="U7" s="78">
        <v>114.82</v>
      </c>
      <c r="V7" s="78">
        <v>1E-3</v>
      </c>
      <c r="W7" s="78">
        <v>1E-3</v>
      </c>
      <c r="X7" s="199">
        <v>0.01</v>
      </c>
    </row>
    <row r="8" spans="1:24" s="16" customFormat="1" ht="30" customHeight="1" x14ac:dyDescent="0.25">
      <c r="A8" s="82"/>
      <c r="B8" s="174" t="s">
        <v>73</v>
      </c>
      <c r="C8" s="158">
        <v>240</v>
      </c>
      <c r="D8" s="711" t="s">
        <v>10</v>
      </c>
      <c r="E8" s="359" t="s">
        <v>123</v>
      </c>
      <c r="F8" s="507">
        <v>90</v>
      </c>
      <c r="G8" s="158"/>
      <c r="H8" s="289">
        <v>20.170000000000002</v>
      </c>
      <c r="I8" s="60">
        <v>20.309999999999999</v>
      </c>
      <c r="J8" s="61">
        <v>2.09</v>
      </c>
      <c r="K8" s="460">
        <v>274</v>
      </c>
      <c r="L8" s="289">
        <v>7.0000000000000007E-2</v>
      </c>
      <c r="M8" s="60">
        <v>0.18</v>
      </c>
      <c r="N8" s="60">
        <v>1.5</v>
      </c>
      <c r="O8" s="60">
        <v>225</v>
      </c>
      <c r="P8" s="110">
        <v>0.42</v>
      </c>
      <c r="Q8" s="289">
        <v>157.65</v>
      </c>
      <c r="R8" s="60">
        <v>222.58</v>
      </c>
      <c r="S8" s="60">
        <v>26.64</v>
      </c>
      <c r="T8" s="60">
        <v>1.51</v>
      </c>
      <c r="U8" s="60">
        <v>237.86</v>
      </c>
      <c r="V8" s="60">
        <v>0</v>
      </c>
      <c r="W8" s="60">
        <v>0</v>
      </c>
      <c r="X8" s="61">
        <v>0.1</v>
      </c>
    </row>
    <row r="9" spans="1:24" s="16" customFormat="1" ht="33.75" customHeight="1" x14ac:dyDescent="0.25">
      <c r="A9" s="630"/>
      <c r="B9" s="175" t="s">
        <v>128</v>
      </c>
      <c r="C9" s="159">
        <v>177</v>
      </c>
      <c r="D9" s="461" t="s">
        <v>10</v>
      </c>
      <c r="E9" s="461" t="s">
        <v>199</v>
      </c>
      <c r="F9" s="685">
        <v>90</v>
      </c>
      <c r="G9" s="178"/>
      <c r="H9" s="233">
        <v>15.77</v>
      </c>
      <c r="I9" s="65">
        <v>13.36</v>
      </c>
      <c r="J9" s="108">
        <v>1.61</v>
      </c>
      <c r="K9" s="399">
        <v>190.47</v>
      </c>
      <c r="L9" s="233">
        <v>7.0000000000000007E-2</v>
      </c>
      <c r="M9" s="65">
        <v>0.12</v>
      </c>
      <c r="N9" s="65">
        <v>1.7</v>
      </c>
      <c r="O9" s="65">
        <v>110</v>
      </c>
      <c r="P9" s="500">
        <v>0.01</v>
      </c>
      <c r="Q9" s="233">
        <v>20.18</v>
      </c>
      <c r="R9" s="65">
        <v>132.25</v>
      </c>
      <c r="S9" s="65">
        <v>19.47</v>
      </c>
      <c r="T9" s="65">
        <v>1.1399999999999999</v>
      </c>
      <c r="U9" s="65">
        <v>222.69</v>
      </c>
      <c r="V9" s="65">
        <v>4.3099999999999996E-3</v>
      </c>
      <c r="W9" s="65">
        <v>2.3000000000000001E-4</v>
      </c>
      <c r="X9" s="108">
        <v>0.1</v>
      </c>
    </row>
    <row r="10" spans="1:24" s="16" customFormat="1" ht="37.5" customHeight="1" x14ac:dyDescent="0.25">
      <c r="A10" s="82"/>
      <c r="B10" s="125"/>
      <c r="C10" s="99">
        <v>104</v>
      </c>
      <c r="D10" s="305" t="s">
        <v>18</v>
      </c>
      <c r="E10" s="645" t="s">
        <v>140</v>
      </c>
      <c r="F10" s="580">
        <v>200</v>
      </c>
      <c r="G10" s="99"/>
      <c r="H10" s="231">
        <v>0</v>
      </c>
      <c r="I10" s="15">
        <v>0</v>
      </c>
      <c r="J10" s="42">
        <v>14.16</v>
      </c>
      <c r="K10" s="242">
        <v>55.48</v>
      </c>
      <c r="L10" s="231">
        <v>0.09</v>
      </c>
      <c r="M10" s="15">
        <v>0.1</v>
      </c>
      <c r="N10" s="15">
        <v>2.94</v>
      </c>
      <c r="O10" s="15">
        <v>80</v>
      </c>
      <c r="P10" s="18">
        <v>0.96</v>
      </c>
      <c r="Q10" s="231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42">
        <v>0</v>
      </c>
    </row>
    <row r="11" spans="1:24" s="16" customFormat="1" ht="26.45" customHeight="1" x14ac:dyDescent="0.25">
      <c r="A11" s="82"/>
      <c r="B11" s="125"/>
      <c r="C11" s="101">
        <v>119</v>
      </c>
      <c r="D11" s="142" t="s">
        <v>14</v>
      </c>
      <c r="E11" s="142" t="s">
        <v>55</v>
      </c>
      <c r="F11" s="139">
        <v>25</v>
      </c>
      <c r="G11" s="123"/>
      <c r="H11" s="231">
        <v>1.9</v>
      </c>
      <c r="I11" s="15">
        <v>0.2</v>
      </c>
      <c r="J11" s="42">
        <v>12.3</v>
      </c>
      <c r="K11" s="243">
        <v>58.75</v>
      </c>
      <c r="L11" s="260">
        <v>0.03</v>
      </c>
      <c r="M11" s="20">
        <v>0.01</v>
      </c>
      <c r="N11" s="20">
        <v>0</v>
      </c>
      <c r="O11" s="20">
        <v>0</v>
      </c>
      <c r="P11" s="21">
        <v>0</v>
      </c>
      <c r="Q11" s="260">
        <v>5</v>
      </c>
      <c r="R11" s="20">
        <v>16.25</v>
      </c>
      <c r="S11" s="20">
        <v>3.5</v>
      </c>
      <c r="T11" s="20">
        <v>0.28000000000000003</v>
      </c>
      <c r="U11" s="20">
        <v>23.25</v>
      </c>
      <c r="V11" s="20">
        <v>1E-3</v>
      </c>
      <c r="W11" s="20">
        <v>1E-3</v>
      </c>
      <c r="X11" s="47">
        <v>3.63</v>
      </c>
    </row>
    <row r="12" spans="1:24" s="16" customFormat="1" ht="26.45" customHeight="1" x14ac:dyDescent="0.25">
      <c r="A12" s="82"/>
      <c r="B12" s="125"/>
      <c r="C12" s="123">
        <v>120</v>
      </c>
      <c r="D12" s="142" t="s">
        <v>15</v>
      </c>
      <c r="E12" s="142" t="s">
        <v>47</v>
      </c>
      <c r="F12" s="139">
        <v>20</v>
      </c>
      <c r="G12" s="123"/>
      <c r="H12" s="231">
        <v>1.32</v>
      </c>
      <c r="I12" s="15">
        <v>0.24</v>
      </c>
      <c r="J12" s="42">
        <v>8.0399999999999991</v>
      </c>
      <c r="K12" s="243">
        <v>39.6</v>
      </c>
      <c r="L12" s="260">
        <v>0.03</v>
      </c>
      <c r="M12" s="20">
        <v>0.02</v>
      </c>
      <c r="N12" s="20">
        <v>0</v>
      </c>
      <c r="O12" s="20">
        <v>0</v>
      </c>
      <c r="P12" s="21">
        <v>0</v>
      </c>
      <c r="Q12" s="260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7">
        <v>0</v>
      </c>
    </row>
    <row r="13" spans="1:24" s="16" customFormat="1" ht="26.45" customHeight="1" x14ac:dyDescent="0.25">
      <c r="A13" s="82"/>
      <c r="B13" s="174" t="s">
        <v>73</v>
      </c>
      <c r="C13" s="158"/>
      <c r="D13" s="711"/>
      <c r="E13" s="286" t="s">
        <v>20</v>
      </c>
      <c r="F13" s="507">
        <f>F6+F7+F8+F10+F11+F12</f>
        <v>500</v>
      </c>
      <c r="G13" s="543"/>
      <c r="H13" s="192">
        <f t="shared" ref="H13:X13" si="0">H6+H7+H8+H10+H11+H12</f>
        <v>27.810000000000002</v>
      </c>
      <c r="I13" s="22">
        <f t="shared" si="0"/>
        <v>35.870000000000005</v>
      </c>
      <c r="J13" s="62">
        <f t="shared" si="0"/>
        <v>55.550000000000004</v>
      </c>
      <c r="K13" s="472">
        <f t="shared" si="0"/>
        <v>656.52</v>
      </c>
      <c r="L13" s="192">
        <f t="shared" si="0"/>
        <v>0.33000000000000007</v>
      </c>
      <c r="M13" s="22">
        <f t="shared" si="0"/>
        <v>0.39</v>
      </c>
      <c r="N13" s="22">
        <f t="shared" si="0"/>
        <v>4.4399999999999995</v>
      </c>
      <c r="O13" s="22">
        <f t="shared" si="0"/>
        <v>385</v>
      </c>
      <c r="P13" s="109">
        <f t="shared" si="0"/>
        <v>1.63</v>
      </c>
      <c r="Q13" s="192">
        <f t="shared" si="0"/>
        <v>180.74</v>
      </c>
      <c r="R13" s="22">
        <f t="shared" si="0"/>
        <v>368.23</v>
      </c>
      <c r="S13" s="22">
        <f t="shared" si="0"/>
        <v>102.26</v>
      </c>
      <c r="T13" s="22">
        <f t="shared" si="0"/>
        <v>4.7200000000000006</v>
      </c>
      <c r="U13" s="22">
        <f t="shared" si="0"/>
        <v>427.43</v>
      </c>
      <c r="V13" s="22">
        <f t="shared" si="0"/>
        <v>3.0000000000000001E-3</v>
      </c>
      <c r="W13" s="22">
        <f t="shared" si="0"/>
        <v>3.0000000000000001E-3</v>
      </c>
      <c r="X13" s="62">
        <f t="shared" si="0"/>
        <v>3.7399999999999998</v>
      </c>
    </row>
    <row r="14" spans="1:24" s="16" customFormat="1" ht="26.45" customHeight="1" x14ac:dyDescent="0.25">
      <c r="A14" s="82"/>
      <c r="B14" s="175" t="s">
        <v>128</v>
      </c>
      <c r="C14" s="563"/>
      <c r="D14" s="893"/>
      <c r="E14" s="287" t="s">
        <v>20</v>
      </c>
      <c r="F14" s="640">
        <f>F6+F7+F9+F10+F11+F12</f>
        <v>500</v>
      </c>
      <c r="G14" s="807"/>
      <c r="H14" s="290">
        <f t="shared" ref="H14:X14" si="1">H6+H7+H9+H10+H11+H12</f>
        <v>23.409999999999997</v>
      </c>
      <c r="I14" s="57">
        <f t="shared" si="1"/>
        <v>28.919999999999998</v>
      </c>
      <c r="J14" s="73">
        <f t="shared" si="1"/>
        <v>55.07</v>
      </c>
      <c r="K14" s="485">
        <f t="shared" si="1"/>
        <v>572.99</v>
      </c>
      <c r="L14" s="290">
        <f t="shared" si="1"/>
        <v>0.33000000000000007</v>
      </c>
      <c r="M14" s="57">
        <f t="shared" si="1"/>
        <v>0.33000000000000007</v>
      </c>
      <c r="N14" s="57">
        <f t="shared" si="1"/>
        <v>4.6399999999999997</v>
      </c>
      <c r="O14" s="57">
        <f t="shared" si="1"/>
        <v>270</v>
      </c>
      <c r="P14" s="804">
        <f t="shared" si="1"/>
        <v>1.22</v>
      </c>
      <c r="Q14" s="290">
        <f t="shared" si="1"/>
        <v>43.269999999999996</v>
      </c>
      <c r="R14" s="57">
        <f t="shared" si="1"/>
        <v>277.89999999999998</v>
      </c>
      <c r="S14" s="57">
        <f t="shared" si="1"/>
        <v>95.09</v>
      </c>
      <c r="T14" s="57">
        <f t="shared" si="1"/>
        <v>4.3500000000000005</v>
      </c>
      <c r="U14" s="57">
        <f t="shared" si="1"/>
        <v>412.26</v>
      </c>
      <c r="V14" s="57">
        <f t="shared" si="1"/>
        <v>7.3099999999999997E-3</v>
      </c>
      <c r="W14" s="57">
        <f t="shared" si="1"/>
        <v>3.2300000000000002E-3</v>
      </c>
      <c r="X14" s="73">
        <f t="shared" si="1"/>
        <v>3.7399999999999998</v>
      </c>
    </row>
    <row r="15" spans="1:24" s="16" customFormat="1" ht="26.45" customHeight="1" x14ac:dyDescent="0.25">
      <c r="A15" s="82"/>
      <c r="B15" s="174" t="s">
        <v>73</v>
      </c>
      <c r="C15" s="508"/>
      <c r="D15" s="894"/>
      <c r="E15" s="286" t="s">
        <v>21</v>
      </c>
      <c r="F15" s="510"/>
      <c r="G15" s="508"/>
      <c r="H15" s="289"/>
      <c r="I15" s="60"/>
      <c r="J15" s="61"/>
      <c r="K15" s="565">
        <f>K13/23.5</f>
        <v>27.937021276595743</v>
      </c>
      <c r="L15" s="289"/>
      <c r="M15" s="60"/>
      <c r="N15" s="60"/>
      <c r="O15" s="60"/>
      <c r="P15" s="110"/>
      <c r="Q15" s="289"/>
      <c r="R15" s="60"/>
      <c r="S15" s="60"/>
      <c r="T15" s="60"/>
      <c r="U15" s="60"/>
      <c r="V15" s="60"/>
      <c r="W15" s="60"/>
      <c r="X15" s="61"/>
    </row>
    <row r="16" spans="1:24" s="16" customFormat="1" ht="26.45" customHeight="1" thickBot="1" x14ac:dyDescent="0.3">
      <c r="A16" s="639"/>
      <c r="B16" s="177" t="s">
        <v>128</v>
      </c>
      <c r="C16" s="564"/>
      <c r="D16" s="895"/>
      <c r="E16" s="689" t="s">
        <v>21</v>
      </c>
      <c r="F16" s="628"/>
      <c r="G16" s="690"/>
      <c r="H16" s="889"/>
      <c r="I16" s="890"/>
      <c r="J16" s="891"/>
      <c r="K16" s="566">
        <f>K14/23.5</f>
        <v>24.382553191489361</v>
      </c>
      <c r="L16" s="889"/>
      <c r="M16" s="890"/>
      <c r="N16" s="890"/>
      <c r="O16" s="890"/>
      <c r="P16" s="892"/>
      <c r="Q16" s="889"/>
      <c r="R16" s="890"/>
      <c r="S16" s="890"/>
      <c r="T16" s="890"/>
      <c r="U16" s="890"/>
      <c r="V16" s="890"/>
      <c r="W16" s="890"/>
      <c r="X16" s="891"/>
    </row>
    <row r="17" spans="1:27" s="16" customFormat="1" ht="26.45" customHeight="1" x14ac:dyDescent="0.25">
      <c r="A17" s="103" t="s">
        <v>7</v>
      </c>
      <c r="B17" s="391"/>
      <c r="C17" s="396">
        <v>135</v>
      </c>
      <c r="D17" s="622" t="s">
        <v>19</v>
      </c>
      <c r="E17" s="211" t="s">
        <v>147</v>
      </c>
      <c r="F17" s="396">
        <v>60</v>
      </c>
      <c r="G17" s="740"/>
      <c r="H17" s="336">
        <v>1.2</v>
      </c>
      <c r="I17" s="50">
        <v>5.4</v>
      </c>
      <c r="J17" s="389">
        <v>5.16</v>
      </c>
      <c r="K17" s="395">
        <v>73.2</v>
      </c>
      <c r="L17" s="336">
        <v>0.01</v>
      </c>
      <c r="M17" s="50">
        <v>0.03</v>
      </c>
      <c r="N17" s="50">
        <v>4.2</v>
      </c>
      <c r="O17" s="50">
        <v>90</v>
      </c>
      <c r="P17" s="389">
        <v>0</v>
      </c>
      <c r="Q17" s="334">
        <v>24.6</v>
      </c>
      <c r="R17" s="50">
        <v>40.200000000000003</v>
      </c>
      <c r="S17" s="50">
        <v>21</v>
      </c>
      <c r="T17" s="50">
        <v>4.2</v>
      </c>
      <c r="U17" s="50">
        <v>189</v>
      </c>
      <c r="V17" s="50">
        <v>0</v>
      </c>
      <c r="W17" s="50">
        <v>0</v>
      </c>
      <c r="X17" s="51">
        <v>0</v>
      </c>
    </row>
    <row r="18" spans="1:27" s="16" customFormat="1" ht="26.45" customHeight="1" x14ac:dyDescent="0.25">
      <c r="A18" s="135"/>
      <c r="B18" s="143"/>
      <c r="C18" s="100">
        <v>36</v>
      </c>
      <c r="D18" s="417" t="s">
        <v>9</v>
      </c>
      <c r="E18" s="360" t="s">
        <v>48</v>
      </c>
      <c r="F18" s="561">
        <v>200</v>
      </c>
      <c r="G18" s="143"/>
      <c r="H18" s="200">
        <v>4.9800000000000004</v>
      </c>
      <c r="I18" s="78">
        <v>6.07</v>
      </c>
      <c r="J18" s="79">
        <v>12.72</v>
      </c>
      <c r="K18" s="202">
        <v>125.51</v>
      </c>
      <c r="L18" s="200">
        <v>7.0000000000000007E-2</v>
      </c>
      <c r="M18" s="78">
        <v>0.08</v>
      </c>
      <c r="N18" s="78">
        <v>5.45</v>
      </c>
      <c r="O18" s="78">
        <v>100</v>
      </c>
      <c r="P18" s="79">
        <v>0.56000000000000005</v>
      </c>
      <c r="Q18" s="237">
        <v>15.47</v>
      </c>
      <c r="R18" s="78">
        <v>82.47</v>
      </c>
      <c r="S18" s="78">
        <v>21.33</v>
      </c>
      <c r="T18" s="78">
        <v>0.77</v>
      </c>
      <c r="U18" s="78">
        <v>361.18</v>
      </c>
      <c r="V18" s="78">
        <v>1.2E-2</v>
      </c>
      <c r="W18" s="78">
        <v>1E-3</v>
      </c>
      <c r="X18" s="199">
        <v>0.1</v>
      </c>
    </row>
    <row r="19" spans="1:27" s="16" customFormat="1" ht="39.75" customHeight="1" x14ac:dyDescent="0.25">
      <c r="A19" s="104"/>
      <c r="B19" s="174" t="s">
        <v>73</v>
      </c>
      <c r="C19" s="507">
        <v>259</v>
      </c>
      <c r="D19" s="692" t="s">
        <v>10</v>
      </c>
      <c r="E19" s="359" t="s">
        <v>187</v>
      </c>
      <c r="F19" s="693">
        <v>105</v>
      </c>
      <c r="G19" s="174"/>
      <c r="H19" s="633">
        <v>12.38</v>
      </c>
      <c r="I19" s="429">
        <v>10.59</v>
      </c>
      <c r="J19" s="486">
        <v>16.84</v>
      </c>
      <c r="K19" s="368">
        <v>167.46</v>
      </c>
      <c r="L19" s="633">
        <v>0.04</v>
      </c>
      <c r="M19" s="429">
        <v>0.06</v>
      </c>
      <c r="N19" s="429">
        <v>2.88</v>
      </c>
      <c r="O19" s="429">
        <v>70</v>
      </c>
      <c r="P19" s="486">
        <v>0.02</v>
      </c>
      <c r="Q19" s="428">
        <v>12.7</v>
      </c>
      <c r="R19" s="429">
        <v>145.38999999999999</v>
      </c>
      <c r="S19" s="600">
        <v>71.95</v>
      </c>
      <c r="T19" s="429">
        <v>1.22</v>
      </c>
      <c r="U19" s="429">
        <v>105.04</v>
      </c>
      <c r="V19" s="429">
        <v>6.0000000000000001E-3</v>
      </c>
      <c r="W19" s="429">
        <v>7.0000000000000001E-3</v>
      </c>
      <c r="X19" s="430">
        <v>0.12</v>
      </c>
      <c r="Z19" s="515"/>
      <c r="AA19" s="75"/>
    </row>
    <row r="20" spans="1:27" s="16" customFormat="1" ht="26.45" customHeight="1" x14ac:dyDescent="0.25">
      <c r="A20" s="104"/>
      <c r="B20" s="175" t="s">
        <v>128</v>
      </c>
      <c r="C20" s="609">
        <v>82</v>
      </c>
      <c r="D20" s="694" t="s">
        <v>10</v>
      </c>
      <c r="E20" s="562" t="s">
        <v>155</v>
      </c>
      <c r="F20" s="685">
        <v>95</v>
      </c>
      <c r="G20" s="175"/>
      <c r="H20" s="904">
        <v>24.87</v>
      </c>
      <c r="I20" s="65">
        <v>21.09</v>
      </c>
      <c r="J20" s="500">
        <v>0.72</v>
      </c>
      <c r="K20" s="802">
        <v>290.5</v>
      </c>
      <c r="L20" s="904">
        <v>0.09</v>
      </c>
      <c r="M20" s="65">
        <v>0.18</v>
      </c>
      <c r="N20" s="65">
        <v>1.1000000000000001</v>
      </c>
      <c r="O20" s="65">
        <v>40</v>
      </c>
      <c r="P20" s="500">
        <v>0.05</v>
      </c>
      <c r="Q20" s="233">
        <v>58.49</v>
      </c>
      <c r="R20" s="65">
        <v>211.13</v>
      </c>
      <c r="S20" s="65">
        <v>24.16</v>
      </c>
      <c r="T20" s="65">
        <v>1.58</v>
      </c>
      <c r="U20" s="65">
        <v>271.04000000000002</v>
      </c>
      <c r="V20" s="65">
        <v>5.0000000000000001E-3</v>
      </c>
      <c r="W20" s="65">
        <v>0</v>
      </c>
      <c r="X20" s="108">
        <v>0.15</v>
      </c>
      <c r="Z20" s="515"/>
      <c r="AA20" s="75"/>
    </row>
    <row r="21" spans="1:27" s="16" customFormat="1" ht="26.45" customHeight="1" x14ac:dyDescent="0.25">
      <c r="A21" s="104"/>
      <c r="B21" s="126"/>
      <c r="C21" s="140">
        <v>210</v>
      </c>
      <c r="D21" s="305" t="s">
        <v>64</v>
      </c>
      <c r="E21" s="305" t="s">
        <v>69</v>
      </c>
      <c r="F21" s="127">
        <v>150</v>
      </c>
      <c r="G21" s="127"/>
      <c r="H21" s="74">
        <v>15.82</v>
      </c>
      <c r="I21" s="13">
        <v>4.22</v>
      </c>
      <c r="J21" s="23">
        <v>32.01</v>
      </c>
      <c r="K21" s="128">
        <v>226.19</v>
      </c>
      <c r="L21" s="74">
        <v>0.47</v>
      </c>
      <c r="M21" s="74">
        <v>0.11</v>
      </c>
      <c r="N21" s="13">
        <v>0</v>
      </c>
      <c r="O21" s="13">
        <v>20</v>
      </c>
      <c r="P21" s="23">
        <v>0.06</v>
      </c>
      <c r="Q21" s="232">
        <v>59.52</v>
      </c>
      <c r="R21" s="13">
        <v>145.1</v>
      </c>
      <c r="S21" s="15">
        <v>55.97</v>
      </c>
      <c r="T21" s="13">
        <v>4.46</v>
      </c>
      <c r="U21" s="13">
        <v>444.19</v>
      </c>
      <c r="V21" s="13">
        <v>3.0000000000000001E-3</v>
      </c>
      <c r="W21" s="15">
        <v>8.0000000000000002E-3</v>
      </c>
      <c r="X21" s="42">
        <v>0.02</v>
      </c>
      <c r="Z21" s="515"/>
      <c r="AA21" s="75"/>
    </row>
    <row r="22" spans="1:27" s="16" customFormat="1" ht="51" customHeight="1" x14ac:dyDescent="0.25">
      <c r="A22" s="104"/>
      <c r="B22" s="126"/>
      <c r="C22" s="568">
        <v>216</v>
      </c>
      <c r="D22" s="171" t="s">
        <v>18</v>
      </c>
      <c r="E22" s="208" t="s">
        <v>130</v>
      </c>
      <c r="F22" s="623">
        <v>200</v>
      </c>
      <c r="G22" s="664"/>
      <c r="H22" s="17">
        <v>0.25</v>
      </c>
      <c r="I22" s="15">
        <v>0</v>
      </c>
      <c r="J22" s="18">
        <v>12.73</v>
      </c>
      <c r="K22" s="181">
        <v>51.3</v>
      </c>
      <c r="L22" s="19">
        <v>0</v>
      </c>
      <c r="M22" s="20">
        <v>0</v>
      </c>
      <c r="N22" s="20">
        <v>4.3899999999999997</v>
      </c>
      <c r="O22" s="20">
        <v>0</v>
      </c>
      <c r="P22" s="21">
        <v>0</v>
      </c>
      <c r="Q22" s="260">
        <v>0.32</v>
      </c>
      <c r="R22" s="20">
        <v>0</v>
      </c>
      <c r="S22" s="20">
        <v>0</v>
      </c>
      <c r="T22" s="20">
        <v>0.03</v>
      </c>
      <c r="U22" s="20">
        <v>0.3</v>
      </c>
      <c r="V22" s="20">
        <v>0</v>
      </c>
      <c r="W22" s="20">
        <v>0</v>
      </c>
      <c r="X22" s="47">
        <v>0</v>
      </c>
      <c r="Z22" s="515"/>
      <c r="AA22" s="75"/>
    </row>
    <row r="23" spans="1:27" s="16" customFormat="1" ht="26.45" customHeight="1" x14ac:dyDescent="0.25">
      <c r="A23" s="104"/>
      <c r="B23" s="126"/>
      <c r="C23" s="377">
        <v>119</v>
      </c>
      <c r="D23" s="417" t="s">
        <v>14</v>
      </c>
      <c r="E23" s="143" t="s">
        <v>55</v>
      </c>
      <c r="F23" s="561">
        <v>45</v>
      </c>
      <c r="G23" s="126"/>
      <c r="H23" s="19">
        <v>3.42</v>
      </c>
      <c r="I23" s="20">
        <v>0.36</v>
      </c>
      <c r="J23" s="21">
        <v>22.14</v>
      </c>
      <c r="K23" s="258">
        <v>105.75</v>
      </c>
      <c r="L23" s="19">
        <v>0.05</v>
      </c>
      <c r="M23" s="20">
        <v>0.01</v>
      </c>
      <c r="N23" s="20">
        <v>0</v>
      </c>
      <c r="O23" s="20">
        <v>0</v>
      </c>
      <c r="P23" s="21">
        <v>0</v>
      </c>
      <c r="Q23" s="260">
        <v>9</v>
      </c>
      <c r="R23" s="20">
        <v>29.25</v>
      </c>
      <c r="S23" s="20">
        <v>6.3</v>
      </c>
      <c r="T23" s="20">
        <v>0.5</v>
      </c>
      <c r="U23" s="20">
        <v>41.85</v>
      </c>
      <c r="V23" s="20">
        <v>1E-3</v>
      </c>
      <c r="W23" s="20">
        <v>3.0000000000000001E-3</v>
      </c>
      <c r="X23" s="47">
        <v>6.53</v>
      </c>
      <c r="Z23" s="75"/>
      <c r="AA23" s="75"/>
    </row>
    <row r="24" spans="1:27" s="16" customFormat="1" ht="26.45" customHeight="1" x14ac:dyDescent="0.25">
      <c r="A24" s="104"/>
      <c r="B24" s="126"/>
      <c r="C24" s="100">
        <v>120</v>
      </c>
      <c r="D24" s="417" t="s">
        <v>15</v>
      </c>
      <c r="E24" s="143" t="s">
        <v>47</v>
      </c>
      <c r="F24" s="561">
        <v>25</v>
      </c>
      <c r="G24" s="126"/>
      <c r="H24" s="19">
        <v>1.65</v>
      </c>
      <c r="I24" s="20">
        <v>0.3</v>
      </c>
      <c r="J24" s="21">
        <v>10.050000000000001</v>
      </c>
      <c r="K24" s="258">
        <v>49.5</v>
      </c>
      <c r="L24" s="19">
        <v>0.04</v>
      </c>
      <c r="M24" s="20">
        <v>0.02</v>
      </c>
      <c r="N24" s="20">
        <v>0</v>
      </c>
      <c r="O24" s="20">
        <v>0</v>
      </c>
      <c r="P24" s="21">
        <v>0</v>
      </c>
      <c r="Q24" s="260">
        <v>7.25</v>
      </c>
      <c r="R24" s="20">
        <v>37.5</v>
      </c>
      <c r="S24" s="20">
        <v>11.75</v>
      </c>
      <c r="T24" s="20">
        <v>0.98</v>
      </c>
      <c r="U24" s="20">
        <v>58.75</v>
      </c>
      <c r="V24" s="20">
        <v>1E-3</v>
      </c>
      <c r="W24" s="20">
        <v>1E-3</v>
      </c>
      <c r="X24" s="47">
        <v>0</v>
      </c>
    </row>
    <row r="25" spans="1:27" s="16" customFormat="1" ht="26.45" customHeight="1" x14ac:dyDescent="0.25">
      <c r="A25" s="104"/>
      <c r="B25" s="174" t="s">
        <v>73</v>
      </c>
      <c r="C25" s="402"/>
      <c r="D25" s="695"/>
      <c r="E25" s="286" t="s">
        <v>20</v>
      </c>
      <c r="F25" s="507">
        <f>F17+F18+F19+F21+F22+F23+F24</f>
        <v>785</v>
      </c>
      <c r="G25" s="174"/>
      <c r="H25" s="53">
        <f t="shared" ref="H25:X25" si="2">H17+H18+H19+H21+H22+H23+H24</f>
        <v>39.700000000000003</v>
      </c>
      <c r="I25" s="22">
        <f t="shared" si="2"/>
        <v>26.94</v>
      </c>
      <c r="J25" s="109">
        <f t="shared" si="2"/>
        <v>111.64999999999999</v>
      </c>
      <c r="K25" s="174">
        <f t="shared" si="2"/>
        <v>798.91</v>
      </c>
      <c r="L25" s="53">
        <f t="shared" si="2"/>
        <v>0.68</v>
      </c>
      <c r="M25" s="22">
        <f t="shared" si="2"/>
        <v>0.31</v>
      </c>
      <c r="N25" s="22">
        <f t="shared" si="2"/>
        <v>16.920000000000002</v>
      </c>
      <c r="O25" s="22">
        <f t="shared" si="2"/>
        <v>280</v>
      </c>
      <c r="P25" s="109">
        <f t="shared" si="2"/>
        <v>0.64000000000000012</v>
      </c>
      <c r="Q25" s="192">
        <f t="shared" si="2"/>
        <v>128.85999999999999</v>
      </c>
      <c r="R25" s="22">
        <f t="shared" si="2"/>
        <v>479.90999999999997</v>
      </c>
      <c r="S25" s="22">
        <f t="shared" si="2"/>
        <v>188.3</v>
      </c>
      <c r="T25" s="22">
        <f t="shared" si="2"/>
        <v>12.16</v>
      </c>
      <c r="U25" s="22">
        <f t="shared" si="2"/>
        <v>1200.31</v>
      </c>
      <c r="V25" s="22">
        <f t="shared" si="2"/>
        <v>2.3000000000000003E-2</v>
      </c>
      <c r="W25" s="22">
        <f t="shared" si="2"/>
        <v>0.02</v>
      </c>
      <c r="X25" s="62">
        <f t="shared" si="2"/>
        <v>6.7700000000000005</v>
      </c>
    </row>
    <row r="26" spans="1:27" s="16" customFormat="1" ht="26.45" customHeight="1" x14ac:dyDescent="0.25">
      <c r="A26" s="104"/>
      <c r="B26" s="175" t="s">
        <v>128</v>
      </c>
      <c r="C26" s="403"/>
      <c r="D26" s="696"/>
      <c r="E26" s="287" t="s">
        <v>20</v>
      </c>
      <c r="F26" s="640">
        <f>F17+F18+F20+F21+F22+F23+F24</f>
        <v>775</v>
      </c>
      <c r="G26" s="230"/>
      <c r="H26" s="534">
        <f t="shared" ref="H26:X26" si="3">H17+H18+H20+H21+H22+H23+H24</f>
        <v>52.190000000000005</v>
      </c>
      <c r="I26" s="57">
        <f t="shared" si="3"/>
        <v>37.44</v>
      </c>
      <c r="J26" s="804">
        <f t="shared" si="3"/>
        <v>95.53</v>
      </c>
      <c r="K26" s="175">
        <f t="shared" si="3"/>
        <v>921.95</v>
      </c>
      <c r="L26" s="534">
        <f t="shared" si="3"/>
        <v>0.73</v>
      </c>
      <c r="M26" s="57">
        <f t="shared" si="3"/>
        <v>0.43</v>
      </c>
      <c r="N26" s="57">
        <f t="shared" si="3"/>
        <v>15.14</v>
      </c>
      <c r="O26" s="57">
        <f t="shared" si="3"/>
        <v>250</v>
      </c>
      <c r="P26" s="804">
        <f t="shared" si="3"/>
        <v>0.67000000000000015</v>
      </c>
      <c r="Q26" s="290">
        <f t="shared" si="3"/>
        <v>174.65</v>
      </c>
      <c r="R26" s="57">
        <f t="shared" si="3"/>
        <v>545.65</v>
      </c>
      <c r="S26" s="57">
        <f t="shared" si="3"/>
        <v>140.51</v>
      </c>
      <c r="T26" s="57">
        <f t="shared" si="3"/>
        <v>12.520000000000001</v>
      </c>
      <c r="U26" s="57">
        <f t="shared" si="3"/>
        <v>1366.31</v>
      </c>
      <c r="V26" s="57">
        <f t="shared" si="3"/>
        <v>2.2000000000000002E-2</v>
      </c>
      <c r="W26" s="57">
        <f t="shared" si="3"/>
        <v>1.3000000000000001E-2</v>
      </c>
      <c r="X26" s="73">
        <f t="shared" si="3"/>
        <v>6.8000000000000007</v>
      </c>
    </row>
    <row r="27" spans="1:27" s="16" customFormat="1" ht="26.45" customHeight="1" x14ac:dyDescent="0.25">
      <c r="A27" s="104"/>
      <c r="B27" s="174" t="s">
        <v>73</v>
      </c>
      <c r="C27" s="404"/>
      <c r="D27" s="697"/>
      <c r="E27" s="286" t="s">
        <v>21</v>
      </c>
      <c r="F27" s="624"/>
      <c r="G27" s="229"/>
      <c r="H27" s="53"/>
      <c r="I27" s="22"/>
      <c r="J27" s="109"/>
      <c r="K27" s="959">
        <f>K25/23.5</f>
        <v>33.996170212765954</v>
      </c>
      <c r="L27" s="53"/>
      <c r="M27" s="22"/>
      <c r="N27" s="22"/>
      <c r="O27" s="22"/>
      <c r="P27" s="109"/>
      <c r="Q27" s="192"/>
      <c r="R27" s="22"/>
      <c r="S27" s="22"/>
      <c r="T27" s="22"/>
      <c r="U27" s="22"/>
      <c r="V27" s="22"/>
      <c r="W27" s="22"/>
      <c r="X27" s="62"/>
    </row>
    <row r="28" spans="1:27" s="16" customFormat="1" ht="26.45" customHeight="1" thickBot="1" x14ac:dyDescent="0.3">
      <c r="A28" s="138"/>
      <c r="B28" s="177" t="s">
        <v>128</v>
      </c>
      <c r="C28" s="621"/>
      <c r="D28" s="698"/>
      <c r="E28" s="699" t="s">
        <v>21</v>
      </c>
      <c r="F28" s="513"/>
      <c r="G28" s="716"/>
      <c r="H28" s="910"/>
      <c r="I28" s="446"/>
      <c r="J28" s="488"/>
      <c r="K28" s="960">
        <f>K26/23.5</f>
        <v>39.231914893617024</v>
      </c>
      <c r="L28" s="958"/>
      <c r="M28" s="702"/>
      <c r="N28" s="702"/>
      <c r="O28" s="702"/>
      <c r="P28" s="703"/>
      <c r="Q28" s="701"/>
      <c r="R28" s="702"/>
      <c r="S28" s="702"/>
      <c r="T28" s="702"/>
      <c r="U28" s="702"/>
      <c r="V28" s="702"/>
      <c r="W28" s="702"/>
      <c r="X28" s="704"/>
    </row>
    <row r="29" spans="1:27" s="120" customFormat="1" ht="26.45" customHeight="1" x14ac:dyDescent="0.25">
      <c r="A29" s="348"/>
      <c r="B29" s="89"/>
      <c r="C29" s="349"/>
      <c r="D29" s="348"/>
      <c r="E29" s="350"/>
      <c r="F29" s="348"/>
      <c r="G29" s="348"/>
      <c r="H29" s="348"/>
      <c r="I29" s="348"/>
      <c r="J29" s="348"/>
      <c r="K29" s="351"/>
      <c r="L29" s="348"/>
      <c r="M29" s="348"/>
      <c r="N29" s="348"/>
      <c r="O29" s="348"/>
      <c r="P29" s="348"/>
      <c r="Q29" s="348"/>
      <c r="R29" s="348"/>
      <c r="S29" s="348"/>
    </row>
    <row r="30" spans="1:27" s="120" customFormat="1" ht="26.45" customHeight="1" x14ac:dyDescent="0.25">
      <c r="A30" s="523" t="s">
        <v>65</v>
      </c>
      <c r="B30" s="825"/>
      <c r="C30" s="524"/>
      <c r="D30" s="525"/>
      <c r="E30" s="350"/>
      <c r="F30" s="348"/>
      <c r="G30" s="348"/>
      <c r="H30" s="348"/>
      <c r="I30" s="348"/>
      <c r="J30" s="348"/>
      <c r="K30" s="351"/>
      <c r="L30" s="348"/>
      <c r="M30" s="348"/>
      <c r="N30" s="348"/>
      <c r="O30" s="348"/>
      <c r="P30" s="348"/>
      <c r="Q30" s="348"/>
      <c r="R30" s="348"/>
      <c r="S30" s="348"/>
    </row>
    <row r="31" spans="1:27" x14ac:dyDescent="0.25">
      <c r="A31" s="526" t="s">
        <v>66</v>
      </c>
      <c r="B31" s="826"/>
      <c r="C31" s="527"/>
      <c r="D31" s="52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27" x14ac:dyDescent="0.25">
      <c r="A32" s="11"/>
      <c r="B32" s="827"/>
      <c r="C32" s="34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5">
      <c r="A33" s="11"/>
      <c r="B33" s="827"/>
      <c r="C33" s="34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5">
      <c r="A34" s="11"/>
      <c r="B34" s="827"/>
      <c r="C34" s="347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5">
      <c r="A35" s="11"/>
      <c r="B35" s="827"/>
      <c r="C35" s="34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5">
      <c r="A36" s="11"/>
      <c r="B36" s="827"/>
      <c r="C36" s="34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25">
      <c r="A37" s="11"/>
      <c r="B37" s="827"/>
      <c r="C37" s="34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25">
      <c r="A38" s="11"/>
      <c r="B38" s="827"/>
      <c r="C38" s="34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5">
      <c r="A39" s="11"/>
      <c r="B39" s="827"/>
      <c r="C39" s="34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25">
      <c r="A40" s="11"/>
      <c r="B40" s="827"/>
      <c r="C40" s="347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s="499" customFormat="1" ht="12.75" x14ac:dyDescent="0.2">
      <c r="B41" s="822"/>
    </row>
    <row r="42" spans="1:19" s="499" customFormat="1" ht="12.75" x14ac:dyDescent="0.2">
      <c r="B42" s="822"/>
    </row>
    <row r="43" spans="1:19" s="499" customFormat="1" ht="12.75" x14ac:dyDescent="0.2">
      <c r="B43" s="822"/>
    </row>
    <row r="44" spans="1:19" s="499" customFormat="1" ht="12.75" x14ac:dyDescent="0.2">
      <c r="B44" s="822"/>
    </row>
    <row r="45" spans="1:19" s="499" customFormat="1" ht="12.75" x14ac:dyDescent="0.2">
      <c r="B45" s="822"/>
    </row>
  </sheetData>
  <mergeCells count="3">
    <mergeCell ref="L4:P4"/>
    <mergeCell ref="Q4:X4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0"/>
  <sheetViews>
    <sheetView zoomScale="70" zoomScaleNormal="70" workbookViewId="0">
      <selection activeCell="E18" sqref="E1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2" width="9.85546875" bestFit="1" customWidth="1"/>
  </cols>
  <sheetData>
    <row r="2" spans="1:24" ht="23.25" x14ac:dyDescent="0.35">
      <c r="A2" s="6" t="s">
        <v>1</v>
      </c>
      <c r="B2" s="224"/>
      <c r="C2" s="7"/>
      <c r="D2" s="6" t="s">
        <v>3</v>
      </c>
      <c r="E2" s="6"/>
      <c r="F2" s="8" t="s">
        <v>2</v>
      </c>
      <c r="G2" s="116">
        <v>20</v>
      </c>
      <c r="H2" s="6"/>
      <c r="K2" s="8"/>
      <c r="L2" s="7"/>
      <c r="M2" s="1"/>
      <c r="N2" s="2"/>
    </row>
    <row r="3" spans="1:24" ht="15.75" thickBot="1" x14ac:dyDescent="0.3">
      <c r="A3" s="1"/>
      <c r="B3" s="225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817"/>
      <c r="C4" s="656" t="s">
        <v>39</v>
      </c>
      <c r="D4" s="238"/>
      <c r="E4" s="657"/>
      <c r="F4" s="658"/>
      <c r="G4" s="658"/>
      <c r="H4" s="678" t="s">
        <v>22</v>
      </c>
      <c r="I4" s="678"/>
      <c r="J4" s="678"/>
      <c r="K4" s="677" t="s">
        <v>23</v>
      </c>
      <c r="L4" s="982" t="s">
        <v>24</v>
      </c>
      <c r="M4" s="983"/>
      <c r="N4" s="993"/>
      <c r="O4" s="993"/>
      <c r="P4" s="994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28.5" customHeight="1" thickBot="1" x14ac:dyDescent="0.3">
      <c r="A5" s="134" t="s">
        <v>0</v>
      </c>
      <c r="B5" s="102"/>
      <c r="C5" s="98" t="s">
        <v>40</v>
      </c>
      <c r="D5" s="681" t="s">
        <v>41</v>
      </c>
      <c r="E5" s="506" t="s">
        <v>38</v>
      </c>
      <c r="F5" s="102" t="s">
        <v>26</v>
      </c>
      <c r="G5" s="102" t="s">
        <v>37</v>
      </c>
      <c r="H5" s="352" t="s">
        <v>27</v>
      </c>
      <c r="I5" s="345" t="s">
        <v>28</v>
      </c>
      <c r="J5" s="604" t="s">
        <v>29</v>
      </c>
      <c r="K5" s="783" t="s">
        <v>30</v>
      </c>
      <c r="L5" s="352" t="s">
        <v>31</v>
      </c>
      <c r="M5" s="352" t="s">
        <v>116</v>
      </c>
      <c r="N5" s="345" t="s">
        <v>32</v>
      </c>
      <c r="O5" s="556" t="s">
        <v>117</v>
      </c>
      <c r="P5" s="557" t="s">
        <v>118</v>
      </c>
      <c r="Q5" s="603" t="s">
        <v>33</v>
      </c>
      <c r="R5" s="345" t="s">
        <v>34</v>
      </c>
      <c r="S5" s="345" t="s">
        <v>35</v>
      </c>
      <c r="T5" s="557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s="16" customFormat="1" ht="26.45" customHeight="1" x14ac:dyDescent="0.25">
      <c r="A6" s="103" t="s">
        <v>6</v>
      </c>
      <c r="B6" s="209"/>
      <c r="C6" s="123">
        <v>1</v>
      </c>
      <c r="D6" s="558" t="s">
        <v>19</v>
      </c>
      <c r="E6" s="391" t="s">
        <v>12</v>
      </c>
      <c r="F6" s="139">
        <v>15</v>
      </c>
      <c r="G6" s="516"/>
      <c r="H6" s="251">
        <v>3.48</v>
      </c>
      <c r="I6" s="40">
        <v>4.43</v>
      </c>
      <c r="J6" s="41">
        <v>0</v>
      </c>
      <c r="K6" s="243">
        <v>54.6</v>
      </c>
      <c r="L6" s="251">
        <v>0.01</v>
      </c>
      <c r="M6" s="40">
        <v>0.05</v>
      </c>
      <c r="N6" s="40">
        <v>0.1</v>
      </c>
      <c r="O6" s="40">
        <v>40</v>
      </c>
      <c r="P6" s="41">
        <v>0.14000000000000001</v>
      </c>
      <c r="Q6" s="251">
        <v>132</v>
      </c>
      <c r="R6" s="40">
        <v>75</v>
      </c>
      <c r="S6" s="40">
        <v>5.25</v>
      </c>
      <c r="T6" s="40">
        <v>0.15</v>
      </c>
      <c r="U6" s="40">
        <v>13.2</v>
      </c>
      <c r="V6" s="40">
        <v>0</v>
      </c>
      <c r="W6" s="40">
        <v>0</v>
      </c>
      <c r="X6" s="41">
        <v>0</v>
      </c>
    </row>
    <row r="7" spans="1:24" s="37" customFormat="1" ht="26.45" customHeight="1" x14ac:dyDescent="0.25">
      <c r="A7" s="135"/>
      <c r="B7" s="152" t="s">
        <v>73</v>
      </c>
      <c r="C7" s="158">
        <v>90</v>
      </c>
      <c r="D7" s="684" t="s">
        <v>10</v>
      </c>
      <c r="E7" s="359" t="s">
        <v>127</v>
      </c>
      <c r="F7" s="507">
        <v>90</v>
      </c>
      <c r="G7" s="684"/>
      <c r="H7" s="289">
        <v>15.51</v>
      </c>
      <c r="I7" s="60">
        <v>15.07</v>
      </c>
      <c r="J7" s="61">
        <v>8.44</v>
      </c>
      <c r="K7" s="460">
        <v>232.47</v>
      </c>
      <c r="L7" s="289">
        <v>0.12</v>
      </c>
      <c r="M7" s="60">
        <v>0.1</v>
      </c>
      <c r="N7" s="60">
        <v>0.74</v>
      </c>
      <c r="O7" s="60">
        <v>10</v>
      </c>
      <c r="P7" s="61">
        <v>0.08</v>
      </c>
      <c r="Q7" s="289">
        <v>14.74</v>
      </c>
      <c r="R7" s="60">
        <v>135.13</v>
      </c>
      <c r="S7" s="60">
        <v>18.04</v>
      </c>
      <c r="T7" s="60">
        <v>1.43</v>
      </c>
      <c r="U7" s="60">
        <v>201.94</v>
      </c>
      <c r="V7" s="60">
        <v>3.0000000000000001E-3</v>
      </c>
      <c r="W7" s="60">
        <v>3.0000000000000001E-3</v>
      </c>
      <c r="X7" s="61">
        <v>7.0000000000000007E-2</v>
      </c>
    </row>
    <row r="8" spans="1:24" s="37" customFormat="1" ht="26.45" customHeight="1" x14ac:dyDescent="0.25">
      <c r="A8" s="135"/>
      <c r="B8" s="154" t="s">
        <v>128</v>
      </c>
      <c r="C8" s="159">
        <v>126</v>
      </c>
      <c r="D8" s="765" t="s">
        <v>10</v>
      </c>
      <c r="E8" s="285" t="s">
        <v>162</v>
      </c>
      <c r="F8" s="159">
        <v>90</v>
      </c>
      <c r="G8" s="765"/>
      <c r="H8" s="233">
        <v>18.489999999999998</v>
      </c>
      <c r="I8" s="65">
        <v>18.54</v>
      </c>
      <c r="J8" s="108">
        <v>3.59</v>
      </c>
      <c r="K8" s="399">
        <v>256</v>
      </c>
      <c r="L8" s="233">
        <v>0.06</v>
      </c>
      <c r="M8" s="65">
        <v>0.14000000000000001</v>
      </c>
      <c r="N8" s="65">
        <v>1.08</v>
      </c>
      <c r="O8" s="65">
        <v>10</v>
      </c>
      <c r="P8" s="108">
        <v>0.04</v>
      </c>
      <c r="Q8" s="233">
        <v>32.39</v>
      </c>
      <c r="R8" s="65">
        <v>188.9</v>
      </c>
      <c r="S8" s="65">
        <v>24.33</v>
      </c>
      <c r="T8" s="65">
        <v>2.57</v>
      </c>
      <c r="U8" s="65">
        <v>330.48</v>
      </c>
      <c r="V8" s="65">
        <v>8.9999999999999993E-3</v>
      </c>
      <c r="W8" s="65">
        <v>0</v>
      </c>
      <c r="X8" s="108">
        <v>0.06</v>
      </c>
    </row>
    <row r="9" spans="1:24" s="37" customFormat="1" ht="26.45" customHeight="1" x14ac:dyDescent="0.25">
      <c r="A9" s="135"/>
      <c r="B9" s="153"/>
      <c r="C9" s="561">
        <v>52</v>
      </c>
      <c r="D9" s="417" t="s">
        <v>64</v>
      </c>
      <c r="E9" s="150" t="s">
        <v>136</v>
      </c>
      <c r="F9" s="775">
        <v>150</v>
      </c>
      <c r="G9" s="162"/>
      <c r="H9" s="260">
        <v>3.31</v>
      </c>
      <c r="I9" s="20">
        <v>5.56</v>
      </c>
      <c r="J9" s="47">
        <v>25.99</v>
      </c>
      <c r="K9" s="259">
        <v>167.07</v>
      </c>
      <c r="L9" s="260">
        <v>0.15</v>
      </c>
      <c r="M9" s="20">
        <v>0.1</v>
      </c>
      <c r="N9" s="20">
        <v>14</v>
      </c>
      <c r="O9" s="20">
        <v>20</v>
      </c>
      <c r="P9" s="47">
        <v>0.08</v>
      </c>
      <c r="Q9" s="260">
        <v>17.75</v>
      </c>
      <c r="R9" s="20">
        <v>89.9</v>
      </c>
      <c r="S9" s="20">
        <v>35.090000000000003</v>
      </c>
      <c r="T9" s="20">
        <v>1.39</v>
      </c>
      <c r="U9" s="20">
        <v>825.67</v>
      </c>
      <c r="V9" s="20">
        <v>8.0000000000000002E-3</v>
      </c>
      <c r="W9" s="20">
        <v>1E-3</v>
      </c>
      <c r="X9" s="47">
        <v>0.05</v>
      </c>
    </row>
    <row r="10" spans="1:24" s="37" customFormat="1" ht="36" customHeight="1" x14ac:dyDescent="0.25">
      <c r="A10" s="135"/>
      <c r="B10" s="125"/>
      <c r="C10" s="126">
        <v>95</v>
      </c>
      <c r="D10" s="142" t="s">
        <v>18</v>
      </c>
      <c r="E10" s="166" t="s">
        <v>146</v>
      </c>
      <c r="F10" s="176">
        <v>200</v>
      </c>
      <c r="G10" s="558"/>
      <c r="H10" s="231">
        <v>0</v>
      </c>
      <c r="I10" s="15">
        <v>0</v>
      </c>
      <c r="J10" s="42">
        <v>19.940000000000001</v>
      </c>
      <c r="K10" s="243">
        <v>80.3</v>
      </c>
      <c r="L10" s="231">
        <v>0.09</v>
      </c>
      <c r="M10" s="17">
        <v>0.1</v>
      </c>
      <c r="N10" s="15">
        <v>2.94</v>
      </c>
      <c r="O10" s="15">
        <v>80</v>
      </c>
      <c r="P10" s="42">
        <v>0.96</v>
      </c>
      <c r="Q10" s="231">
        <v>0.16</v>
      </c>
      <c r="R10" s="15">
        <v>0</v>
      </c>
      <c r="S10" s="33">
        <v>0</v>
      </c>
      <c r="T10" s="15">
        <v>0.02</v>
      </c>
      <c r="U10" s="15">
        <v>0.15</v>
      </c>
      <c r="V10" s="15">
        <v>0</v>
      </c>
      <c r="W10" s="15">
        <v>0</v>
      </c>
      <c r="X10" s="44">
        <v>0</v>
      </c>
    </row>
    <row r="11" spans="1:24" s="37" customFormat="1" ht="26.45" customHeight="1" x14ac:dyDescent="0.25">
      <c r="A11" s="135"/>
      <c r="B11" s="126"/>
      <c r="C11" s="101">
        <v>119</v>
      </c>
      <c r="D11" s="558" t="s">
        <v>14</v>
      </c>
      <c r="E11" s="142" t="s">
        <v>55</v>
      </c>
      <c r="F11" s="139">
        <v>25</v>
      </c>
      <c r="G11" s="766"/>
      <c r="H11" s="231">
        <v>1.9</v>
      </c>
      <c r="I11" s="15">
        <v>0.2</v>
      </c>
      <c r="J11" s="42">
        <v>12.3</v>
      </c>
      <c r="K11" s="243">
        <v>58.75</v>
      </c>
      <c r="L11" s="260">
        <v>0.03</v>
      </c>
      <c r="M11" s="20">
        <v>0.01</v>
      </c>
      <c r="N11" s="20">
        <v>0</v>
      </c>
      <c r="O11" s="20">
        <v>0</v>
      </c>
      <c r="P11" s="47">
        <v>0</v>
      </c>
      <c r="Q11" s="260">
        <v>5</v>
      </c>
      <c r="R11" s="20">
        <v>16.25</v>
      </c>
      <c r="S11" s="20">
        <v>3.5</v>
      </c>
      <c r="T11" s="20">
        <v>0.28000000000000003</v>
      </c>
      <c r="U11" s="20">
        <v>23.25</v>
      </c>
      <c r="V11" s="20">
        <v>1E-3</v>
      </c>
      <c r="W11" s="20">
        <v>1E-3</v>
      </c>
      <c r="X11" s="47">
        <v>3.63</v>
      </c>
    </row>
    <row r="12" spans="1:24" s="37" customFormat="1" ht="26.45" customHeight="1" x14ac:dyDescent="0.25">
      <c r="A12" s="135"/>
      <c r="B12" s="126"/>
      <c r="C12" s="123">
        <v>120</v>
      </c>
      <c r="D12" s="558" t="s">
        <v>15</v>
      </c>
      <c r="E12" s="142" t="s">
        <v>47</v>
      </c>
      <c r="F12" s="139">
        <v>20</v>
      </c>
      <c r="G12" s="766"/>
      <c r="H12" s="949">
        <v>1.32</v>
      </c>
      <c r="I12" s="950">
        <v>0.24</v>
      </c>
      <c r="J12" s="951">
        <v>8.0399999999999991</v>
      </c>
      <c r="K12" s="952">
        <v>39.6</v>
      </c>
      <c r="L12" s="249">
        <v>0.03</v>
      </c>
      <c r="M12" s="250">
        <v>0.02</v>
      </c>
      <c r="N12" s="250">
        <v>0</v>
      </c>
      <c r="O12" s="250">
        <v>0</v>
      </c>
      <c r="P12" s="490">
        <v>0</v>
      </c>
      <c r="Q12" s="249">
        <v>5.8</v>
      </c>
      <c r="R12" s="250">
        <v>30</v>
      </c>
      <c r="S12" s="250">
        <v>9.4</v>
      </c>
      <c r="T12" s="250">
        <v>0.78</v>
      </c>
      <c r="U12" s="250">
        <v>47</v>
      </c>
      <c r="V12" s="250">
        <v>1E-3</v>
      </c>
      <c r="W12" s="250">
        <v>1E-3</v>
      </c>
      <c r="X12" s="490">
        <v>0</v>
      </c>
    </row>
    <row r="13" spans="1:24" s="37" customFormat="1" ht="26.45" customHeight="1" x14ac:dyDescent="0.25">
      <c r="A13" s="135"/>
      <c r="B13" s="174" t="s">
        <v>73</v>
      </c>
      <c r="C13" s="158"/>
      <c r="D13" s="684"/>
      <c r="E13" s="432" t="s">
        <v>20</v>
      </c>
      <c r="F13" s="507">
        <f>F6+F7+F9+F10+F11+F12</f>
        <v>500</v>
      </c>
      <c r="G13" s="158"/>
      <c r="H13" s="192">
        <f t="shared" ref="H13:X13" si="0">H6+H7+H9+H10+H11+H12</f>
        <v>25.519999999999996</v>
      </c>
      <c r="I13" s="22">
        <f t="shared" si="0"/>
        <v>25.499999999999996</v>
      </c>
      <c r="J13" s="62">
        <f t="shared" si="0"/>
        <v>74.710000000000008</v>
      </c>
      <c r="K13" s="158">
        <f t="shared" si="0"/>
        <v>632.79</v>
      </c>
      <c r="L13" s="192">
        <f t="shared" si="0"/>
        <v>0.43000000000000005</v>
      </c>
      <c r="M13" s="22">
        <f t="shared" si="0"/>
        <v>0.38</v>
      </c>
      <c r="N13" s="22">
        <f t="shared" si="0"/>
        <v>17.78</v>
      </c>
      <c r="O13" s="22">
        <f t="shared" si="0"/>
        <v>150</v>
      </c>
      <c r="P13" s="62">
        <f t="shared" si="0"/>
        <v>1.26</v>
      </c>
      <c r="Q13" s="192">
        <f t="shared" si="0"/>
        <v>175.45000000000002</v>
      </c>
      <c r="R13" s="22">
        <f t="shared" si="0"/>
        <v>346.28</v>
      </c>
      <c r="S13" s="22">
        <f t="shared" si="0"/>
        <v>71.28</v>
      </c>
      <c r="T13" s="22">
        <f t="shared" si="0"/>
        <v>4.05</v>
      </c>
      <c r="U13" s="22">
        <f t="shared" si="0"/>
        <v>1111.21</v>
      </c>
      <c r="V13" s="22">
        <f t="shared" si="0"/>
        <v>1.3000000000000001E-2</v>
      </c>
      <c r="W13" s="22">
        <f t="shared" si="0"/>
        <v>6.0000000000000001E-3</v>
      </c>
      <c r="X13" s="62">
        <f t="shared" si="0"/>
        <v>3.75</v>
      </c>
    </row>
    <row r="14" spans="1:24" s="37" customFormat="1" ht="26.45" customHeight="1" x14ac:dyDescent="0.25">
      <c r="A14" s="135"/>
      <c r="B14" s="154" t="s">
        <v>128</v>
      </c>
      <c r="C14" s="159"/>
      <c r="D14" s="511"/>
      <c r="E14" s="437" t="s">
        <v>20</v>
      </c>
      <c r="F14" s="505">
        <f>F6+F8+F9+F10+F11+F12</f>
        <v>500</v>
      </c>
      <c r="G14" s="464"/>
      <c r="H14" s="948">
        <f t="shared" ref="H14:X14" si="1">H6+H8+H9+H10+H11+H12</f>
        <v>28.499999999999996</v>
      </c>
      <c r="I14" s="947">
        <f t="shared" si="1"/>
        <v>28.969999999999995</v>
      </c>
      <c r="J14" s="945">
        <f t="shared" si="1"/>
        <v>69.859999999999985</v>
      </c>
      <c r="K14" s="464">
        <f t="shared" si="1"/>
        <v>656.32</v>
      </c>
      <c r="L14" s="948">
        <f t="shared" si="1"/>
        <v>0.37</v>
      </c>
      <c r="M14" s="947">
        <f t="shared" si="1"/>
        <v>0.42000000000000004</v>
      </c>
      <c r="N14" s="947">
        <f t="shared" si="1"/>
        <v>18.12</v>
      </c>
      <c r="O14" s="947">
        <f t="shared" si="1"/>
        <v>150</v>
      </c>
      <c r="P14" s="945">
        <f t="shared" si="1"/>
        <v>1.22</v>
      </c>
      <c r="Q14" s="948">
        <f t="shared" si="1"/>
        <v>193.1</v>
      </c>
      <c r="R14" s="947">
        <f t="shared" si="1"/>
        <v>400.04999999999995</v>
      </c>
      <c r="S14" s="947">
        <f t="shared" si="1"/>
        <v>77.570000000000007</v>
      </c>
      <c r="T14" s="947">
        <f t="shared" si="1"/>
        <v>5.1899999999999995</v>
      </c>
      <c r="U14" s="947">
        <f t="shared" si="1"/>
        <v>1239.75</v>
      </c>
      <c r="V14" s="947">
        <f t="shared" si="1"/>
        <v>1.9000000000000003E-2</v>
      </c>
      <c r="W14" s="947">
        <f t="shared" si="1"/>
        <v>3.0000000000000001E-3</v>
      </c>
      <c r="X14" s="945">
        <f t="shared" si="1"/>
        <v>3.7399999999999998</v>
      </c>
    </row>
    <row r="15" spans="1:24" s="37" customFormat="1" ht="26.45" customHeight="1" x14ac:dyDescent="0.25">
      <c r="A15" s="135"/>
      <c r="B15" s="152" t="s">
        <v>73</v>
      </c>
      <c r="C15" s="508"/>
      <c r="D15" s="509"/>
      <c r="E15" s="432" t="s">
        <v>21</v>
      </c>
      <c r="F15" s="510"/>
      <c r="G15" s="517"/>
      <c r="H15" s="192"/>
      <c r="I15" s="22"/>
      <c r="J15" s="62"/>
      <c r="K15" s="957">
        <f>K13/23.5</f>
        <v>26.927234042553192</v>
      </c>
      <c r="L15" s="192"/>
      <c r="M15" s="22"/>
      <c r="N15" s="22"/>
      <c r="O15" s="22"/>
      <c r="P15" s="62"/>
      <c r="Q15" s="192"/>
      <c r="R15" s="22"/>
      <c r="S15" s="22"/>
      <c r="T15" s="22"/>
      <c r="U15" s="22"/>
      <c r="V15" s="22"/>
      <c r="W15" s="22"/>
      <c r="X15" s="62"/>
    </row>
    <row r="16" spans="1:24" s="37" customFormat="1" ht="26.45" customHeight="1" thickBot="1" x14ac:dyDescent="0.3">
      <c r="A16" s="136"/>
      <c r="B16" s="514" t="s">
        <v>128</v>
      </c>
      <c r="C16" s="160"/>
      <c r="D16" s="512"/>
      <c r="E16" s="443" t="s">
        <v>21</v>
      </c>
      <c r="F16" s="513"/>
      <c r="G16" s="767"/>
      <c r="H16" s="954"/>
      <c r="I16" s="955"/>
      <c r="J16" s="956"/>
      <c r="K16" s="953">
        <f>K14/23.5</f>
        <v>27.928510638297876</v>
      </c>
      <c r="L16" s="954"/>
      <c r="M16" s="955"/>
      <c r="N16" s="955"/>
      <c r="O16" s="955"/>
      <c r="P16" s="956"/>
      <c r="Q16" s="954"/>
      <c r="R16" s="955"/>
      <c r="S16" s="955"/>
      <c r="T16" s="955"/>
      <c r="U16" s="955"/>
      <c r="V16" s="955"/>
      <c r="W16" s="955"/>
      <c r="X16" s="956"/>
    </row>
    <row r="17" spans="1:24" s="16" customFormat="1" ht="36.75" customHeight="1" x14ac:dyDescent="0.25">
      <c r="A17" s="137" t="s">
        <v>7</v>
      </c>
      <c r="B17" s="146"/>
      <c r="C17" s="932">
        <v>324</v>
      </c>
      <c r="D17" s="736" t="s">
        <v>19</v>
      </c>
      <c r="E17" s="934" t="s">
        <v>190</v>
      </c>
      <c r="F17" s="737">
        <v>60</v>
      </c>
      <c r="G17" s="269"/>
      <c r="H17" s="272">
        <v>1.1599999999999999</v>
      </c>
      <c r="I17" s="87">
        <v>3.65</v>
      </c>
      <c r="J17" s="88">
        <v>2.2799999999999998</v>
      </c>
      <c r="K17" s="570">
        <v>48.38</v>
      </c>
      <c r="L17" s="272">
        <v>0.03</v>
      </c>
      <c r="M17" s="87">
        <v>0.04</v>
      </c>
      <c r="N17" s="87">
        <v>14.45</v>
      </c>
      <c r="O17" s="87">
        <v>40</v>
      </c>
      <c r="P17" s="571">
        <v>0</v>
      </c>
      <c r="Q17" s="272">
        <v>18.690000000000001</v>
      </c>
      <c r="R17" s="87">
        <v>24.74</v>
      </c>
      <c r="S17" s="87">
        <v>11.31</v>
      </c>
      <c r="T17" s="87">
        <v>0.44</v>
      </c>
      <c r="U17" s="87">
        <v>75.569999999999993</v>
      </c>
      <c r="V17" s="87">
        <v>5.5999999999999995E-4</v>
      </c>
      <c r="W17" s="87">
        <v>1.2999999999999999E-4</v>
      </c>
      <c r="X17" s="88">
        <v>0.01</v>
      </c>
    </row>
    <row r="18" spans="1:24" s="16" customFormat="1" ht="26.45" customHeight="1" x14ac:dyDescent="0.25">
      <c r="A18" s="103"/>
      <c r="B18" s="127"/>
      <c r="C18" s="99">
        <v>328</v>
      </c>
      <c r="D18" s="901" t="s">
        <v>9</v>
      </c>
      <c r="E18" s="902" t="s">
        <v>193</v>
      </c>
      <c r="F18" s="646">
        <v>222</v>
      </c>
      <c r="G18" s="161"/>
      <c r="H18" s="324">
        <v>6.01</v>
      </c>
      <c r="I18" s="30">
        <v>4.38</v>
      </c>
      <c r="J18" s="86">
        <v>7.73</v>
      </c>
      <c r="K18" s="938">
        <v>93.68</v>
      </c>
      <c r="L18" s="324">
        <v>0.03</v>
      </c>
      <c r="M18" s="316">
        <v>7.0000000000000007E-2</v>
      </c>
      <c r="N18" s="30">
        <v>0.27</v>
      </c>
      <c r="O18" s="30">
        <v>40</v>
      </c>
      <c r="P18" s="86">
        <v>0.26</v>
      </c>
      <c r="Q18" s="324">
        <v>14.79</v>
      </c>
      <c r="R18" s="30">
        <v>58.34</v>
      </c>
      <c r="S18" s="30">
        <v>7.42</v>
      </c>
      <c r="T18" s="30">
        <v>0.72</v>
      </c>
      <c r="U18" s="30">
        <v>71.58</v>
      </c>
      <c r="V18" s="30">
        <v>8.1999999999999998E-4</v>
      </c>
      <c r="W18" s="30">
        <v>3.2599999999999999E-3</v>
      </c>
      <c r="X18" s="86">
        <v>0.02</v>
      </c>
    </row>
    <row r="19" spans="1:24" s="37" customFormat="1" ht="26.45" customHeight="1" x14ac:dyDescent="0.25">
      <c r="A19" s="104"/>
      <c r="B19" s="152" t="s">
        <v>73</v>
      </c>
      <c r="C19" s="158" t="s">
        <v>166</v>
      </c>
      <c r="D19" s="151" t="s">
        <v>10</v>
      </c>
      <c r="E19" s="923" t="s">
        <v>167</v>
      </c>
      <c r="F19" s="713">
        <v>210</v>
      </c>
      <c r="G19" s="543"/>
      <c r="H19" s="428">
        <v>16.97</v>
      </c>
      <c r="I19" s="429">
        <v>25.42</v>
      </c>
      <c r="J19" s="430">
        <v>31.1</v>
      </c>
      <c r="K19" s="431">
        <v>422.09</v>
      </c>
      <c r="L19" s="428">
        <v>0.17</v>
      </c>
      <c r="M19" s="633">
        <v>0.11</v>
      </c>
      <c r="N19" s="429">
        <v>0.26</v>
      </c>
      <c r="O19" s="429">
        <v>50</v>
      </c>
      <c r="P19" s="430">
        <v>0.33</v>
      </c>
      <c r="Q19" s="428">
        <v>23.55</v>
      </c>
      <c r="R19" s="429">
        <v>120.28</v>
      </c>
      <c r="S19" s="429">
        <v>16.079999999999998</v>
      </c>
      <c r="T19" s="429">
        <v>1.54</v>
      </c>
      <c r="U19" s="429">
        <v>192.11</v>
      </c>
      <c r="V19" s="429">
        <v>2E-3</v>
      </c>
      <c r="W19" s="429">
        <v>7.0000000000000001E-3</v>
      </c>
      <c r="X19" s="430">
        <v>0.02</v>
      </c>
    </row>
    <row r="20" spans="1:24" s="37" customFormat="1" ht="26.45" customHeight="1" x14ac:dyDescent="0.25">
      <c r="A20" s="104"/>
      <c r="B20" s="154" t="s">
        <v>128</v>
      </c>
      <c r="C20" s="609">
        <v>89</v>
      </c>
      <c r="D20" s="461" t="s">
        <v>10</v>
      </c>
      <c r="E20" s="714" t="s">
        <v>90</v>
      </c>
      <c r="F20" s="715">
        <v>90</v>
      </c>
      <c r="G20" s="159"/>
      <c r="H20" s="331">
        <v>18.13</v>
      </c>
      <c r="I20" s="58">
        <v>17.05</v>
      </c>
      <c r="J20" s="72">
        <v>3.69</v>
      </c>
      <c r="K20" s="330">
        <v>240.96</v>
      </c>
      <c r="L20" s="420">
        <v>0.06</v>
      </c>
      <c r="M20" s="939">
        <v>0.13</v>
      </c>
      <c r="N20" s="77">
        <v>1.06</v>
      </c>
      <c r="O20" s="77">
        <v>0</v>
      </c>
      <c r="P20" s="474">
        <v>0</v>
      </c>
      <c r="Q20" s="420">
        <v>17.03</v>
      </c>
      <c r="R20" s="77">
        <v>176.72</v>
      </c>
      <c r="S20" s="77">
        <v>23.18</v>
      </c>
      <c r="T20" s="77">
        <v>2.61</v>
      </c>
      <c r="U20" s="77">
        <v>317</v>
      </c>
      <c r="V20" s="77">
        <v>7.0000000000000001E-3</v>
      </c>
      <c r="W20" s="77">
        <v>0</v>
      </c>
      <c r="X20" s="421">
        <v>0.06</v>
      </c>
    </row>
    <row r="21" spans="1:24" s="37" customFormat="1" ht="26.45" customHeight="1" x14ac:dyDescent="0.25">
      <c r="A21" s="104"/>
      <c r="B21" s="154" t="s">
        <v>128</v>
      </c>
      <c r="C21" s="609">
        <v>210</v>
      </c>
      <c r="D21" s="461" t="s">
        <v>64</v>
      </c>
      <c r="E21" s="461" t="s">
        <v>69</v>
      </c>
      <c r="F21" s="175">
        <v>150</v>
      </c>
      <c r="G21" s="159"/>
      <c r="H21" s="331">
        <v>15.82</v>
      </c>
      <c r="I21" s="58">
        <v>4.22</v>
      </c>
      <c r="J21" s="72">
        <v>32.01</v>
      </c>
      <c r="K21" s="330">
        <v>226.19</v>
      </c>
      <c r="L21" s="331">
        <v>0.47</v>
      </c>
      <c r="M21" s="634">
        <v>0.11</v>
      </c>
      <c r="N21" s="58">
        <v>0</v>
      </c>
      <c r="O21" s="58">
        <v>20</v>
      </c>
      <c r="P21" s="72">
        <v>0.06</v>
      </c>
      <c r="Q21" s="634">
        <v>59.52</v>
      </c>
      <c r="R21" s="58">
        <v>145.1</v>
      </c>
      <c r="S21" s="65">
        <v>55.97</v>
      </c>
      <c r="T21" s="58">
        <v>4.46</v>
      </c>
      <c r="U21" s="58">
        <v>444.19</v>
      </c>
      <c r="V21" s="58">
        <v>3.0000000000000001E-3</v>
      </c>
      <c r="W21" s="65">
        <v>8.0000000000000002E-3</v>
      </c>
      <c r="X21" s="108">
        <v>0.02</v>
      </c>
    </row>
    <row r="22" spans="1:24" s="16" customFormat="1" ht="33.75" customHeight="1" x14ac:dyDescent="0.25">
      <c r="A22" s="105"/>
      <c r="B22" s="127"/>
      <c r="C22" s="933">
        <v>216</v>
      </c>
      <c r="D22" s="142" t="s">
        <v>18</v>
      </c>
      <c r="E22" s="877" t="s">
        <v>130</v>
      </c>
      <c r="F22" s="125">
        <v>200</v>
      </c>
      <c r="G22" s="665"/>
      <c r="H22" s="231">
        <v>0.25</v>
      </c>
      <c r="I22" s="15">
        <v>0</v>
      </c>
      <c r="J22" s="42">
        <v>12.73</v>
      </c>
      <c r="K22" s="190">
        <v>51.3</v>
      </c>
      <c r="L22" s="260">
        <v>0</v>
      </c>
      <c r="M22" s="19">
        <v>0</v>
      </c>
      <c r="N22" s="20">
        <v>4.3899999999999997</v>
      </c>
      <c r="O22" s="20">
        <v>0</v>
      </c>
      <c r="P22" s="47">
        <v>0</v>
      </c>
      <c r="Q22" s="19">
        <v>0.32</v>
      </c>
      <c r="R22" s="20">
        <v>0</v>
      </c>
      <c r="S22" s="20">
        <v>0</v>
      </c>
      <c r="T22" s="20">
        <v>0.03</v>
      </c>
      <c r="U22" s="20">
        <v>0.3</v>
      </c>
      <c r="V22" s="20">
        <v>0</v>
      </c>
      <c r="W22" s="20">
        <v>0</v>
      </c>
      <c r="X22" s="47">
        <v>0</v>
      </c>
    </row>
    <row r="23" spans="1:24" s="16" customFormat="1" ht="26.45" customHeight="1" x14ac:dyDescent="0.25">
      <c r="A23" s="105"/>
      <c r="B23" s="128"/>
      <c r="C23" s="101">
        <v>119</v>
      </c>
      <c r="D23" s="142" t="s">
        <v>14</v>
      </c>
      <c r="E23" s="171" t="s">
        <v>55</v>
      </c>
      <c r="F23" s="162">
        <v>30</v>
      </c>
      <c r="G23" s="417"/>
      <c r="H23" s="260">
        <v>2.2799999999999998</v>
      </c>
      <c r="I23" s="20">
        <v>0.24</v>
      </c>
      <c r="J23" s="47">
        <v>14.76</v>
      </c>
      <c r="K23" s="425">
        <v>70.5</v>
      </c>
      <c r="L23" s="260">
        <v>0.03</v>
      </c>
      <c r="M23" s="19">
        <v>0.01</v>
      </c>
      <c r="N23" s="20">
        <v>0</v>
      </c>
      <c r="O23" s="20">
        <v>0</v>
      </c>
      <c r="P23" s="47">
        <v>0</v>
      </c>
      <c r="Q23" s="260">
        <v>6</v>
      </c>
      <c r="R23" s="20">
        <v>19.5</v>
      </c>
      <c r="S23" s="20">
        <v>4.2</v>
      </c>
      <c r="T23" s="20">
        <v>0.33</v>
      </c>
      <c r="U23" s="20">
        <v>27.9</v>
      </c>
      <c r="V23" s="20">
        <v>1E-3</v>
      </c>
      <c r="W23" s="20">
        <v>2E-3</v>
      </c>
      <c r="X23" s="47">
        <v>4.3499999999999996</v>
      </c>
    </row>
    <row r="24" spans="1:24" s="16" customFormat="1" ht="26.45" customHeight="1" x14ac:dyDescent="0.25">
      <c r="A24" s="105"/>
      <c r="B24" s="128"/>
      <c r="C24" s="123">
        <v>120</v>
      </c>
      <c r="D24" s="142" t="s">
        <v>15</v>
      </c>
      <c r="E24" s="171" t="s">
        <v>47</v>
      </c>
      <c r="F24" s="162">
        <v>30</v>
      </c>
      <c r="G24" s="522"/>
      <c r="H24" s="231">
        <v>1.98</v>
      </c>
      <c r="I24" s="15">
        <v>0.36</v>
      </c>
      <c r="J24" s="42">
        <v>12.06</v>
      </c>
      <c r="K24" s="242">
        <v>59.4</v>
      </c>
      <c r="L24" s="231">
        <v>0.05</v>
      </c>
      <c r="M24" s="15">
        <v>0.02</v>
      </c>
      <c r="N24" s="15">
        <v>0</v>
      </c>
      <c r="O24" s="15">
        <v>0</v>
      </c>
      <c r="P24" s="18">
        <v>0</v>
      </c>
      <c r="Q24" s="231">
        <v>8.6999999999999993</v>
      </c>
      <c r="R24" s="15">
        <v>45</v>
      </c>
      <c r="S24" s="15">
        <v>14.1</v>
      </c>
      <c r="T24" s="15">
        <v>1.17</v>
      </c>
      <c r="U24" s="15">
        <v>70.5</v>
      </c>
      <c r="V24" s="15">
        <v>1E-3</v>
      </c>
      <c r="W24" s="15">
        <v>2E-3</v>
      </c>
      <c r="X24" s="42">
        <v>0.01</v>
      </c>
    </row>
    <row r="25" spans="1:24" s="16" customFormat="1" ht="26.45" customHeight="1" x14ac:dyDescent="0.25">
      <c r="A25" s="105"/>
      <c r="B25" s="174" t="s">
        <v>73</v>
      </c>
      <c r="C25" s="508"/>
      <c r="D25" s="894"/>
      <c r="E25" s="935" t="s">
        <v>20</v>
      </c>
      <c r="F25" s="517">
        <f>F17+F18+F19+F22+F23+F24</f>
        <v>752</v>
      </c>
      <c r="G25" s="925"/>
      <c r="H25" s="289">
        <f t="shared" ref="H25:X25" si="2">H17+H18+H19+H22+H23+H24</f>
        <v>28.650000000000002</v>
      </c>
      <c r="I25" s="60">
        <f t="shared" si="2"/>
        <v>34.050000000000004</v>
      </c>
      <c r="J25" s="61">
        <f t="shared" si="2"/>
        <v>80.660000000000011</v>
      </c>
      <c r="K25" s="926">
        <f t="shared" si="2"/>
        <v>745.34999999999991</v>
      </c>
      <c r="L25" s="407">
        <f t="shared" si="2"/>
        <v>0.31</v>
      </c>
      <c r="M25" s="106">
        <f t="shared" si="2"/>
        <v>0.25000000000000006</v>
      </c>
      <c r="N25" s="106">
        <f t="shared" si="2"/>
        <v>19.369999999999997</v>
      </c>
      <c r="O25" s="106">
        <f t="shared" si="2"/>
        <v>130</v>
      </c>
      <c r="P25" s="413">
        <f t="shared" si="2"/>
        <v>0.59000000000000008</v>
      </c>
      <c r="Q25" s="407">
        <f t="shared" si="2"/>
        <v>72.05</v>
      </c>
      <c r="R25" s="106">
        <f t="shared" si="2"/>
        <v>267.86</v>
      </c>
      <c r="S25" s="106">
        <f t="shared" si="2"/>
        <v>53.110000000000007</v>
      </c>
      <c r="T25" s="106">
        <f t="shared" si="2"/>
        <v>4.2300000000000004</v>
      </c>
      <c r="U25" s="106">
        <f t="shared" si="2"/>
        <v>437.96</v>
      </c>
      <c r="V25" s="106">
        <f t="shared" si="2"/>
        <v>5.3800000000000002E-3</v>
      </c>
      <c r="W25" s="106">
        <f t="shared" si="2"/>
        <v>1.439E-2</v>
      </c>
      <c r="X25" s="107">
        <f t="shared" si="2"/>
        <v>4.4099999999999993</v>
      </c>
    </row>
    <row r="26" spans="1:24" s="16" customFormat="1" ht="26.45" customHeight="1" x14ac:dyDescent="0.25">
      <c r="A26" s="105"/>
      <c r="B26" s="154" t="s">
        <v>128</v>
      </c>
      <c r="C26" s="563"/>
      <c r="D26" s="893"/>
      <c r="E26" s="936" t="s">
        <v>20</v>
      </c>
      <c r="F26" s="807">
        <f>F17+F18+F20+F21+F22+F23+F24</f>
        <v>782</v>
      </c>
      <c r="G26" s="930"/>
      <c r="H26" s="233">
        <f t="shared" ref="H26:X26" si="3">H17+H18+H20+H21+H22+H23+H24</f>
        <v>45.629999999999995</v>
      </c>
      <c r="I26" s="65">
        <f t="shared" si="3"/>
        <v>29.899999999999995</v>
      </c>
      <c r="J26" s="108">
        <f t="shared" si="3"/>
        <v>85.26</v>
      </c>
      <c r="K26" s="931">
        <f t="shared" si="3"/>
        <v>790.41</v>
      </c>
      <c r="L26" s="918">
        <f t="shared" si="3"/>
        <v>0.67</v>
      </c>
      <c r="M26" s="381">
        <f t="shared" si="3"/>
        <v>0.38000000000000006</v>
      </c>
      <c r="N26" s="381">
        <f t="shared" si="3"/>
        <v>20.169999999999998</v>
      </c>
      <c r="O26" s="381">
        <f t="shared" si="3"/>
        <v>100</v>
      </c>
      <c r="P26" s="920">
        <f t="shared" si="3"/>
        <v>0.32</v>
      </c>
      <c r="Q26" s="918">
        <f t="shared" si="3"/>
        <v>125.05</v>
      </c>
      <c r="R26" s="381">
        <f t="shared" si="3"/>
        <v>469.4</v>
      </c>
      <c r="S26" s="381">
        <f t="shared" si="3"/>
        <v>116.17999999999999</v>
      </c>
      <c r="T26" s="381">
        <f t="shared" si="3"/>
        <v>9.76</v>
      </c>
      <c r="U26" s="381">
        <f t="shared" si="3"/>
        <v>1007.0399999999998</v>
      </c>
      <c r="V26" s="381">
        <f t="shared" si="3"/>
        <v>1.3380000000000003E-2</v>
      </c>
      <c r="W26" s="381">
        <f t="shared" si="3"/>
        <v>1.5390000000000001E-2</v>
      </c>
      <c r="X26" s="382">
        <f t="shared" si="3"/>
        <v>4.47</v>
      </c>
    </row>
    <row r="27" spans="1:24" s="37" customFormat="1" ht="26.45" customHeight="1" x14ac:dyDescent="0.25">
      <c r="A27" s="104"/>
      <c r="B27" s="174" t="s">
        <v>73</v>
      </c>
      <c r="C27" s="508"/>
      <c r="D27" s="894"/>
      <c r="E27" s="935" t="s">
        <v>21</v>
      </c>
      <c r="F27" s="440"/>
      <c r="G27" s="517"/>
      <c r="H27" s="192"/>
      <c r="I27" s="22"/>
      <c r="J27" s="62"/>
      <c r="K27" s="940">
        <f>K25/23.5</f>
        <v>31.717021276595741</v>
      </c>
      <c r="L27" s="928"/>
      <c r="M27" s="927"/>
      <c r="N27" s="927"/>
      <c r="O27" s="927"/>
      <c r="P27" s="929"/>
      <c r="Q27" s="928"/>
      <c r="R27" s="927"/>
      <c r="S27" s="927"/>
      <c r="T27" s="927"/>
      <c r="U27" s="927"/>
      <c r="V27" s="927"/>
      <c r="W27" s="927"/>
      <c r="X27" s="929"/>
    </row>
    <row r="28" spans="1:24" s="37" customFormat="1" ht="26.45" customHeight="1" thickBot="1" x14ac:dyDescent="0.3">
      <c r="A28" s="138"/>
      <c r="B28" s="514" t="s">
        <v>128</v>
      </c>
      <c r="C28" s="621"/>
      <c r="D28" s="924"/>
      <c r="E28" s="937" t="s">
        <v>21</v>
      </c>
      <c r="F28" s="177"/>
      <c r="G28" s="833"/>
      <c r="H28" s="445"/>
      <c r="I28" s="446"/>
      <c r="J28" s="447"/>
      <c r="K28" s="448">
        <f>K26/23.5</f>
        <v>33.634468085106384</v>
      </c>
      <c r="L28" s="445"/>
      <c r="M28" s="910"/>
      <c r="N28" s="446"/>
      <c r="O28" s="446"/>
      <c r="P28" s="447"/>
      <c r="Q28" s="445"/>
      <c r="R28" s="446"/>
      <c r="S28" s="446"/>
      <c r="T28" s="446"/>
      <c r="U28" s="446"/>
      <c r="V28" s="446"/>
      <c r="W28" s="446"/>
      <c r="X28" s="447"/>
    </row>
    <row r="29" spans="1:24" x14ac:dyDescent="0.25">
      <c r="A29" s="2"/>
      <c r="B29" s="4"/>
      <c r="C29" s="4"/>
      <c r="D29" s="2"/>
      <c r="E29" s="2"/>
      <c r="F29" s="2"/>
      <c r="G29" s="9"/>
      <c r="H29" s="10"/>
      <c r="I29" s="9"/>
      <c r="J29" s="2"/>
      <c r="K29" s="12"/>
      <c r="L29" s="2"/>
      <c r="M29" s="2"/>
      <c r="N29" s="2"/>
    </row>
    <row r="30" spans="1:24" ht="18.75" x14ac:dyDescent="0.25">
      <c r="A30" s="523" t="s">
        <v>65</v>
      </c>
      <c r="B30" s="112"/>
      <c r="C30" s="524"/>
      <c r="D30" s="525"/>
      <c r="E30" s="25"/>
      <c r="F30" s="26"/>
      <c r="G30" s="11"/>
      <c r="H30" s="11"/>
      <c r="I30" s="11"/>
      <c r="J30" s="11"/>
    </row>
    <row r="31" spans="1:24" ht="18.75" x14ac:dyDescent="0.25">
      <c r="A31" s="526" t="s">
        <v>66</v>
      </c>
      <c r="B31" s="113"/>
      <c r="C31" s="527"/>
      <c r="D31" s="527"/>
      <c r="E31" s="25"/>
      <c r="F31" s="26"/>
      <c r="G31" s="11"/>
      <c r="H31" s="11"/>
      <c r="I31" s="11"/>
      <c r="J31" s="11"/>
    </row>
    <row r="33" spans="4:10" ht="18.75" x14ac:dyDescent="0.25">
      <c r="D33" s="11"/>
      <c r="E33" s="25"/>
      <c r="F33" s="26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3"/>
  <sheetViews>
    <sheetView zoomScale="70" zoomScaleNormal="70" workbookViewId="0">
      <selection activeCell="AB20" sqref="AB20"/>
    </sheetView>
  </sheetViews>
  <sheetFormatPr defaultRowHeight="15" x14ac:dyDescent="0.25"/>
  <cols>
    <col min="1" max="2" width="19.7109375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  <col min="12" max="12" width="11.28515625" customWidth="1"/>
    <col min="22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16">
        <v>21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133"/>
      <c r="C4" s="817" t="s">
        <v>39</v>
      </c>
      <c r="D4" s="761"/>
      <c r="E4" s="707"/>
      <c r="F4" s="656"/>
      <c r="G4" s="658"/>
      <c r="H4" s="677" t="s">
        <v>22</v>
      </c>
      <c r="I4" s="678"/>
      <c r="J4" s="679"/>
      <c r="K4" s="678" t="s">
        <v>23</v>
      </c>
      <c r="L4" s="982" t="s">
        <v>24</v>
      </c>
      <c r="M4" s="983"/>
      <c r="N4" s="993"/>
      <c r="O4" s="993"/>
      <c r="P4" s="994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46.5" thickBot="1" x14ac:dyDescent="0.3">
      <c r="A5" s="134" t="s">
        <v>0</v>
      </c>
      <c r="B5" s="528"/>
      <c r="C5" s="102" t="s">
        <v>40</v>
      </c>
      <c r="D5" s="864" t="s">
        <v>41</v>
      </c>
      <c r="E5" s="102" t="s">
        <v>38</v>
      </c>
      <c r="F5" s="98" t="s">
        <v>26</v>
      </c>
      <c r="G5" s="102" t="s">
        <v>37</v>
      </c>
      <c r="H5" s="814" t="s">
        <v>27</v>
      </c>
      <c r="I5" s="498" t="s">
        <v>28</v>
      </c>
      <c r="J5" s="816" t="s">
        <v>29</v>
      </c>
      <c r="K5" s="782" t="s">
        <v>30</v>
      </c>
      <c r="L5" s="352" t="s">
        <v>31</v>
      </c>
      <c r="M5" s="352" t="s">
        <v>116</v>
      </c>
      <c r="N5" s="352" t="s">
        <v>32</v>
      </c>
      <c r="O5" s="497" t="s">
        <v>117</v>
      </c>
      <c r="P5" s="352" t="s">
        <v>118</v>
      </c>
      <c r="Q5" s="352" t="s">
        <v>33</v>
      </c>
      <c r="R5" s="352" t="s">
        <v>34</v>
      </c>
      <c r="S5" s="352" t="s">
        <v>35</v>
      </c>
      <c r="T5" s="352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s="16" customFormat="1" ht="37.5" customHeight="1" x14ac:dyDescent="0.25">
      <c r="A6" s="137" t="s">
        <v>6</v>
      </c>
      <c r="B6" s="840"/>
      <c r="C6" s="536" t="s">
        <v>105</v>
      </c>
      <c r="D6" s="391" t="s">
        <v>19</v>
      </c>
      <c r="E6" s="356" t="s">
        <v>44</v>
      </c>
      <c r="F6" s="355">
        <v>17</v>
      </c>
      <c r="G6" s="130"/>
      <c r="H6" s="251">
        <v>2.48</v>
      </c>
      <c r="I6" s="40">
        <v>3.96</v>
      </c>
      <c r="J6" s="41">
        <v>0.68</v>
      </c>
      <c r="K6" s="300">
        <v>48.11</v>
      </c>
      <c r="L6" s="251">
        <v>0.01</v>
      </c>
      <c r="M6" s="39">
        <v>0.06</v>
      </c>
      <c r="N6" s="40">
        <v>0.12</v>
      </c>
      <c r="O6" s="40">
        <v>30</v>
      </c>
      <c r="P6" s="43">
        <v>0.11</v>
      </c>
      <c r="Q6" s="251">
        <v>107.1</v>
      </c>
      <c r="R6" s="40">
        <v>119</v>
      </c>
      <c r="S6" s="40">
        <v>5.0999999999999996</v>
      </c>
      <c r="T6" s="40">
        <v>0.15</v>
      </c>
      <c r="U6" s="40">
        <v>32.64</v>
      </c>
      <c r="V6" s="40">
        <v>0</v>
      </c>
      <c r="W6" s="40">
        <v>2E-3</v>
      </c>
      <c r="X6" s="41">
        <v>0.01</v>
      </c>
    </row>
    <row r="7" spans="1:24" s="16" customFormat="1" ht="37.5" customHeight="1" x14ac:dyDescent="0.25">
      <c r="A7" s="103"/>
      <c r="B7" s="841"/>
      <c r="C7" s="560">
        <v>25</v>
      </c>
      <c r="D7" s="257" t="s">
        <v>19</v>
      </c>
      <c r="E7" s="529" t="s">
        <v>50</v>
      </c>
      <c r="F7" s="781">
        <v>150</v>
      </c>
      <c r="G7" s="209"/>
      <c r="H7" s="48">
        <v>0.6</v>
      </c>
      <c r="I7" s="38">
        <v>0.45</v>
      </c>
      <c r="J7" s="49">
        <v>15.45</v>
      </c>
      <c r="K7" s="590">
        <v>70.5</v>
      </c>
      <c r="L7" s="244">
        <v>0.03</v>
      </c>
      <c r="M7" s="48">
        <v>0.05</v>
      </c>
      <c r="N7" s="38">
        <v>7.5</v>
      </c>
      <c r="O7" s="38">
        <v>0</v>
      </c>
      <c r="P7" s="212">
        <v>0</v>
      </c>
      <c r="Q7" s="48">
        <v>28.5</v>
      </c>
      <c r="R7" s="38">
        <v>24</v>
      </c>
      <c r="S7" s="38">
        <v>18</v>
      </c>
      <c r="T7" s="38">
        <v>0</v>
      </c>
      <c r="U7" s="38">
        <v>232.5</v>
      </c>
      <c r="V7" s="38">
        <v>1E-3</v>
      </c>
      <c r="W7" s="38">
        <v>0</v>
      </c>
      <c r="X7" s="463">
        <v>0.01</v>
      </c>
    </row>
    <row r="8" spans="1:24" s="16" customFormat="1" ht="37.5" customHeight="1" x14ac:dyDescent="0.25">
      <c r="A8" s="103"/>
      <c r="B8" s="841"/>
      <c r="C8" s="139">
        <v>319</v>
      </c>
      <c r="D8" s="142" t="s">
        <v>4</v>
      </c>
      <c r="E8" s="357" t="s">
        <v>191</v>
      </c>
      <c r="F8" s="267">
        <v>150</v>
      </c>
      <c r="G8" s="125"/>
      <c r="H8" s="231">
        <v>21.5</v>
      </c>
      <c r="I8" s="15">
        <v>13.61</v>
      </c>
      <c r="J8" s="42">
        <v>31.05</v>
      </c>
      <c r="K8" s="242">
        <v>333.11</v>
      </c>
      <c r="L8" s="231">
        <v>0.05</v>
      </c>
      <c r="M8" s="17">
        <v>0.25</v>
      </c>
      <c r="N8" s="15">
        <v>0.52</v>
      </c>
      <c r="O8" s="15">
        <v>70</v>
      </c>
      <c r="P8" s="18">
        <v>0.33</v>
      </c>
      <c r="Q8" s="231">
        <v>161.97</v>
      </c>
      <c r="R8" s="15">
        <v>221.22</v>
      </c>
      <c r="S8" s="15">
        <v>25.35</v>
      </c>
      <c r="T8" s="15">
        <v>0.8</v>
      </c>
      <c r="U8" s="15">
        <v>128.47999999999999</v>
      </c>
      <c r="V8" s="15">
        <v>8.9800000000000001E-3</v>
      </c>
      <c r="W8" s="15">
        <v>2.7449999999999999E-2</v>
      </c>
      <c r="X8" s="42">
        <v>0.03</v>
      </c>
    </row>
    <row r="9" spans="1:24" s="16" customFormat="1" ht="52.5" customHeight="1" x14ac:dyDescent="0.25">
      <c r="A9" s="103"/>
      <c r="B9" s="841"/>
      <c r="C9" s="139">
        <v>113</v>
      </c>
      <c r="D9" s="142" t="s">
        <v>5</v>
      </c>
      <c r="E9" s="171" t="s">
        <v>11</v>
      </c>
      <c r="F9" s="125">
        <v>200</v>
      </c>
      <c r="G9" s="241"/>
      <c r="H9" s="231">
        <v>0.04</v>
      </c>
      <c r="I9" s="15">
        <v>0</v>
      </c>
      <c r="J9" s="42">
        <v>7.4</v>
      </c>
      <c r="K9" s="243">
        <v>30.26</v>
      </c>
      <c r="L9" s="231">
        <v>0</v>
      </c>
      <c r="M9" s="17">
        <v>0</v>
      </c>
      <c r="N9" s="15">
        <v>0.8</v>
      </c>
      <c r="O9" s="15">
        <v>0</v>
      </c>
      <c r="P9" s="42">
        <v>0</v>
      </c>
      <c r="Q9" s="231">
        <v>2.02</v>
      </c>
      <c r="R9" s="15">
        <v>0.99</v>
      </c>
      <c r="S9" s="15">
        <v>0.55000000000000004</v>
      </c>
      <c r="T9" s="15">
        <v>0.05</v>
      </c>
      <c r="U9" s="15">
        <v>7.05</v>
      </c>
      <c r="V9" s="15">
        <v>0</v>
      </c>
      <c r="W9" s="15">
        <v>0</v>
      </c>
      <c r="X9" s="42">
        <v>0</v>
      </c>
    </row>
    <row r="10" spans="1:24" s="16" customFormat="1" ht="37.5" customHeight="1" x14ac:dyDescent="0.25">
      <c r="A10" s="103"/>
      <c r="B10" s="841"/>
      <c r="C10" s="141">
        <v>121</v>
      </c>
      <c r="D10" s="142" t="s">
        <v>14</v>
      </c>
      <c r="E10" s="208" t="s">
        <v>51</v>
      </c>
      <c r="F10" s="267">
        <v>20</v>
      </c>
      <c r="G10" s="125"/>
      <c r="H10" s="231">
        <v>1.5</v>
      </c>
      <c r="I10" s="15">
        <v>0.57999999999999996</v>
      </c>
      <c r="J10" s="42">
        <v>9.9600000000000009</v>
      </c>
      <c r="K10" s="242">
        <v>52.4</v>
      </c>
      <c r="L10" s="231">
        <v>0.02</v>
      </c>
      <c r="M10" s="17">
        <v>0.01</v>
      </c>
      <c r="N10" s="15">
        <v>0</v>
      </c>
      <c r="O10" s="15">
        <v>0</v>
      </c>
      <c r="P10" s="18">
        <v>0</v>
      </c>
      <c r="Q10" s="231">
        <v>3.8</v>
      </c>
      <c r="R10" s="15">
        <v>13</v>
      </c>
      <c r="S10" s="15">
        <v>2.6</v>
      </c>
      <c r="T10" s="15">
        <v>0.24</v>
      </c>
      <c r="U10" s="15">
        <v>18.399999999999999</v>
      </c>
      <c r="V10" s="15">
        <v>0</v>
      </c>
      <c r="W10" s="15">
        <v>0</v>
      </c>
      <c r="X10" s="42">
        <v>0</v>
      </c>
    </row>
    <row r="11" spans="1:24" s="16" customFormat="1" ht="37.5" customHeight="1" x14ac:dyDescent="0.25">
      <c r="A11" s="103"/>
      <c r="B11" s="841"/>
      <c r="C11" s="139"/>
      <c r="D11" s="142"/>
      <c r="E11" s="288" t="s">
        <v>20</v>
      </c>
      <c r="F11" s="294">
        <f>SUM(F6:F10)</f>
        <v>537</v>
      </c>
      <c r="G11" s="125"/>
      <c r="H11" s="231">
        <f t="shared" ref="H11:X11" si="0">SUM(H6:H10)</f>
        <v>26.119999999999997</v>
      </c>
      <c r="I11" s="15">
        <f t="shared" si="0"/>
        <v>18.599999999999998</v>
      </c>
      <c r="J11" s="42">
        <f t="shared" si="0"/>
        <v>64.539999999999992</v>
      </c>
      <c r="K11" s="353">
        <f t="shared" si="0"/>
        <v>534.38</v>
      </c>
      <c r="L11" s="231">
        <f t="shared" si="0"/>
        <v>0.11</v>
      </c>
      <c r="M11" s="15">
        <f t="shared" si="0"/>
        <v>0.37</v>
      </c>
      <c r="N11" s="15">
        <f t="shared" si="0"/>
        <v>8.9400000000000013</v>
      </c>
      <c r="O11" s="15">
        <f t="shared" si="0"/>
        <v>100</v>
      </c>
      <c r="P11" s="18">
        <f t="shared" si="0"/>
        <v>0.44</v>
      </c>
      <c r="Q11" s="231">
        <f t="shared" si="0"/>
        <v>303.39</v>
      </c>
      <c r="R11" s="15">
        <f t="shared" si="0"/>
        <v>378.21000000000004</v>
      </c>
      <c r="S11" s="15">
        <f t="shared" si="0"/>
        <v>51.6</v>
      </c>
      <c r="T11" s="15">
        <f t="shared" si="0"/>
        <v>1.24</v>
      </c>
      <c r="U11" s="15">
        <f t="shared" si="0"/>
        <v>419.07</v>
      </c>
      <c r="V11" s="15">
        <f t="shared" si="0"/>
        <v>9.9799999999999993E-3</v>
      </c>
      <c r="W11" s="15">
        <f t="shared" si="0"/>
        <v>2.9449999999999997E-2</v>
      </c>
      <c r="X11" s="42">
        <f t="shared" si="0"/>
        <v>0.05</v>
      </c>
    </row>
    <row r="12" spans="1:24" s="16" customFormat="1" ht="37.5" customHeight="1" thickBot="1" x14ac:dyDescent="0.3">
      <c r="A12" s="311"/>
      <c r="B12" s="857"/>
      <c r="C12" s="883"/>
      <c r="D12" s="724"/>
      <c r="E12" s="338" t="s">
        <v>21</v>
      </c>
      <c r="F12" s="339"/>
      <c r="G12" s="724"/>
      <c r="H12" s="491"/>
      <c r="I12" s="492"/>
      <c r="J12" s="493"/>
      <c r="K12" s="342">
        <f>K11/23.5</f>
        <v>22.739574468085106</v>
      </c>
      <c r="L12" s="344"/>
      <c r="M12" s="69"/>
      <c r="N12" s="69"/>
      <c r="O12" s="69"/>
      <c r="P12" s="341"/>
      <c r="Q12" s="344"/>
      <c r="R12" s="69"/>
      <c r="S12" s="69"/>
      <c r="T12" s="69"/>
      <c r="U12" s="69"/>
      <c r="V12" s="69"/>
      <c r="W12" s="69"/>
      <c r="X12" s="70"/>
    </row>
    <row r="13" spans="1:24" s="16" customFormat="1" ht="37.5" customHeight="1" x14ac:dyDescent="0.25">
      <c r="A13" s="137" t="s">
        <v>7</v>
      </c>
      <c r="B13" s="840"/>
      <c r="C13" s="396">
        <v>24</v>
      </c>
      <c r="D13" s="662" t="s">
        <v>19</v>
      </c>
      <c r="E13" s="391" t="s">
        <v>110</v>
      </c>
      <c r="F13" s="130">
        <v>150</v>
      </c>
      <c r="G13" s="297"/>
      <c r="H13" s="251">
        <v>0.6</v>
      </c>
      <c r="I13" s="40">
        <v>0.6</v>
      </c>
      <c r="J13" s="41">
        <v>14.7</v>
      </c>
      <c r="K13" s="300">
        <v>70.5</v>
      </c>
      <c r="L13" s="244">
        <v>0.05</v>
      </c>
      <c r="M13" s="48">
        <v>0.03</v>
      </c>
      <c r="N13" s="38">
        <v>15</v>
      </c>
      <c r="O13" s="38">
        <v>0</v>
      </c>
      <c r="P13" s="49">
        <v>0</v>
      </c>
      <c r="Q13" s="244">
        <v>24</v>
      </c>
      <c r="R13" s="38">
        <v>16.5</v>
      </c>
      <c r="S13" s="38">
        <v>13.5</v>
      </c>
      <c r="T13" s="38">
        <v>3.3</v>
      </c>
      <c r="U13" s="38">
        <v>417</v>
      </c>
      <c r="V13" s="38">
        <v>3.0000000000000001E-3</v>
      </c>
      <c r="W13" s="38">
        <v>0</v>
      </c>
      <c r="X13" s="212">
        <v>0.01</v>
      </c>
    </row>
    <row r="14" spans="1:24" s="16" customFormat="1" ht="37.5" customHeight="1" x14ac:dyDescent="0.25">
      <c r="A14" s="103"/>
      <c r="B14" s="841"/>
      <c r="C14" s="139">
        <v>237</v>
      </c>
      <c r="D14" s="171" t="s">
        <v>9</v>
      </c>
      <c r="E14" s="208" t="s">
        <v>112</v>
      </c>
      <c r="F14" s="188">
        <v>200</v>
      </c>
      <c r="G14" s="558"/>
      <c r="H14" s="231">
        <v>1.7</v>
      </c>
      <c r="I14" s="15">
        <v>2.78</v>
      </c>
      <c r="J14" s="42">
        <v>7.17</v>
      </c>
      <c r="K14" s="242">
        <v>61.44</v>
      </c>
      <c r="L14" s="260">
        <v>0.04</v>
      </c>
      <c r="M14" s="19">
        <v>0.04</v>
      </c>
      <c r="N14" s="20">
        <v>10.09</v>
      </c>
      <c r="O14" s="20">
        <v>100</v>
      </c>
      <c r="P14" s="21">
        <v>0.02</v>
      </c>
      <c r="Q14" s="260">
        <v>34.64</v>
      </c>
      <c r="R14" s="20">
        <v>38.47</v>
      </c>
      <c r="S14" s="20">
        <v>16.440000000000001</v>
      </c>
      <c r="T14" s="20">
        <v>0.61</v>
      </c>
      <c r="U14" s="20">
        <v>268.88</v>
      </c>
      <c r="V14" s="20">
        <v>4.0000000000000001E-3</v>
      </c>
      <c r="W14" s="20">
        <v>0</v>
      </c>
      <c r="X14" s="47">
        <v>0.02</v>
      </c>
    </row>
    <row r="15" spans="1:24" s="16" customFormat="1" ht="37.5" customHeight="1" x14ac:dyDescent="0.25">
      <c r="A15" s="105"/>
      <c r="B15" s="858"/>
      <c r="C15" s="561">
        <v>258</v>
      </c>
      <c r="D15" s="143" t="s">
        <v>10</v>
      </c>
      <c r="E15" s="270" t="s">
        <v>192</v>
      </c>
      <c r="F15" s="126">
        <v>90</v>
      </c>
      <c r="G15" s="100"/>
      <c r="H15" s="260">
        <v>12.53</v>
      </c>
      <c r="I15" s="20">
        <v>11.36</v>
      </c>
      <c r="J15" s="47">
        <v>5.98</v>
      </c>
      <c r="K15" s="184">
        <v>176.68</v>
      </c>
      <c r="L15" s="260">
        <v>0.06</v>
      </c>
      <c r="M15" s="19">
        <v>0.09</v>
      </c>
      <c r="N15" s="20">
        <v>1.2</v>
      </c>
      <c r="O15" s="20">
        <v>40</v>
      </c>
      <c r="P15" s="21">
        <v>0.03</v>
      </c>
      <c r="Q15" s="260">
        <v>14.01</v>
      </c>
      <c r="R15" s="20">
        <v>112.18</v>
      </c>
      <c r="S15" s="20">
        <v>17.440000000000001</v>
      </c>
      <c r="T15" s="20">
        <v>0.98</v>
      </c>
      <c r="U15" s="20">
        <v>168.57</v>
      </c>
      <c r="V15" s="20">
        <v>3.0000000000000001E-3</v>
      </c>
      <c r="W15" s="20">
        <v>1E-3</v>
      </c>
      <c r="X15" s="47">
        <v>0.08</v>
      </c>
    </row>
    <row r="16" spans="1:24" s="16" customFormat="1" ht="37.5" customHeight="1" x14ac:dyDescent="0.25">
      <c r="A16" s="105"/>
      <c r="B16" s="842"/>
      <c r="C16" s="561">
        <v>50</v>
      </c>
      <c r="D16" s="196" t="s">
        <v>64</v>
      </c>
      <c r="E16" s="143" t="s">
        <v>94</v>
      </c>
      <c r="F16" s="126">
        <v>150</v>
      </c>
      <c r="G16" s="126"/>
      <c r="H16" s="219">
        <v>3.28</v>
      </c>
      <c r="I16" s="216">
        <v>7.81</v>
      </c>
      <c r="J16" s="217">
        <v>21.57</v>
      </c>
      <c r="K16" s="218">
        <v>170.22</v>
      </c>
      <c r="L16" s="17">
        <v>0.13</v>
      </c>
      <c r="M16" s="17">
        <v>0.11</v>
      </c>
      <c r="N16" s="15">
        <v>11.16</v>
      </c>
      <c r="O16" s="15">
        <v>50</v>
      </c>
      <c r="P16" s="18">
        <v>0.15</v>
      </c>
      <c r="Q16" s="231">
        <v>39.840000000000003</v>
      </c>
      <c r="R16" s="15">
        <v>90.51</v>
      </c>
      <c r="S16" s="15">
        <v>30.49</v>
      </c>
      <c r="T16" s="15">
        <v>1.1299999999999999</v>
      </c>
      <c r="U16" s="15">
        <v>680.36</v>
      </c>
      <c r="V16" s="15">
        <v>8.0000000000000002E-3</v>
      </c>
      <c r="W16" s="15">
        <v>1E-3</v>
      </c>
      <c r="X16" s="42">
        <v>0.04</v>
      </c>
    </row>
    <row r="17" spans="1:24" s="16" customFormat="1" ht="37.5" customHeight="1" x14ac:dyDescent="0.25">
      <c r="A17" s="105"/>
      <c r="B17" s="842"/>
      <c r="C17" s="561">
        <v>107</v>
      </c>
      <c r="D17" s="201" t="s">
        <v>18</v>
      </c>
      <c r="E17" s="360" t="s">
        <v>102</v>
      </c>
      <c r="F17" s="424">
        <v>200</v>
      </c>
      <c r="G17" s="417"/>
      <c r="H17" s="260">
        <v>0.6</v>
      </c>
      <c r="I17" s="20">
        <v>0</v>
      </c>
      <c r="J17" s="47">
        <v>33</v>
      </c>
      <c r="K17" s="259">
        <v>136</v>
      </c>
      <c r="L17" s="260">
        <v>0.04</v>
      </c>
      <c r="M17" s="19">
        <v>0.08</v>
      </c>
      <c r="N17" s="20">
        <v>12</v>
      </c>
      <c r="O17" s="20">
        <v>20</v>
      </c>
      <c r="P17" s="21">
        <v>0</v>
      </c>
      <c r="Q17" s="260">
        <v>10</v>
      </c>
      <c r="R17" s="20">
        <v>30</v>
      </c>
      <c r="S17" s="20">
        <v>24</v>
      </c>
      <c r="T17" s="20">
        <v>0.4</v>
      </c>
      <c r="U17" s="20">
        <v>304</v>
      </c>
      <c r="V17" s="20">
        <v>0</v>
      </c>
      <c r="W17" s="20">
        <v>0</v>
      </c>
      <c r="X17" s="47">
        <v>0</v>
      </c>
    </row>
    <row r="18" spans="1:24" s="16" customFormat="1" ht="37.5" customHeight="1" x14ac:dyDescent="0.25">
      <c r="A18" s="105"/>
      <c r="B18" s="842"/>
      <c r="C18" s="568">
        <v>119</v>
      </c>
      <c r="D18" s="201" t="s">
        <v>14</v>
      </c>
      <c r="E18" s="143" t="s">
        <v>55</v>
      </c>
      <c r="F18" s="162">
        <v>30</v>
      </c>
      <c r="G18" s="417"/>
      <c r="H18" s="260">
        <v>2.2799999999999998</v>
      </c>
      <c r="I18" s="20">
        <v>0.24</v>
      </c>
      <c r="J18" s="47">
        <v>14.76</v>
      </c>
      <c r="K18" s="425">
        <v>70.5</v>
      </c>
      <c r="L18" s="260">
        <v>0.03</v>
      </c>
      <c r="M18" s="19">
        <v>0.01</v>
      </c>
      <c r="N18" s="20">
        <v>0</v>
      </c>
      <c r="O18" s="20">
        <v>0</v>
      </c>
      <c r="P18" s="47">
        <v>0</v>
      </c>
      <c r="Q18" s="260">
        <v>6</v>
      </c>
      <c r="R18" s="20">
        <v>19.5</v>
      </c>
      <c r="S18" s="20">
        <v>4.2</v>
      </c>
      <c r="T18" s="20">
        <v>0.33</v>
      </c>
      <c r="U18" s="20">
        <v>27.9</v>
      </c>
      <c r="V18" s="20">
        <v>1E-3</v>
      </c>
      <c r="W18" s="20">
        <v>2E-3</v>
      </c>
      <c r="X18" s="47">
        <v>4.3499999999999996</v>
      </c>
    </row>
    <row r="19" spans="1:24" s="16" customFormat="1" ht="37.5" customHeight="1" x14ac:dyDescent="0.25">
      <c r="A19" s="105"/>
      <c r="B19" s="842"/>
      <c r="C19" s="561">
        <v>120</v>
      </c>
      <c r="D19" s="201" t="s">
        <v>15</v>
      </c>
      <c r="E19" s="143" t="s">
        <v>47</v>
      </c>
      <c r="F19" s="162">
        <v>30</v>
      </c>
      <c r="G19" s="522"/>
      <c r="H19" s="231">
        <v>1.98</v>
      </c>
      <c r="I19" s="15">
        <v>0.36</v>
      </c>
      <c r="J19" s="42">
        <v>12.06</v>
      </c>
      <c r="K19" s="242">
        <v>59.4</v>
      </c>
      <c r="L19" s="231">
        <v>0.05</v>
      </c>
      <c r="M19" s="15">
        <v>0.02</v>
      </c>
      <c r="N19" s="15">
        <v>0</v>
      </c>
      <c r="O19" s="15">
        <v>0</v>
      </c>
      <c r="P19" s="18">
        <v>0</v>
      </c>
      <c r="Q19" s="231">
        <v>8.6999999999999993</v>
      </c>
      <c r="R19" s="15">
        <v>45</v>
      </c>
      <c r="S19" s="15">
        <v>14.1</v>
      </c>
      <c r="T19" s="15">
        <v>1.17</v>
      </c>
      <c r="U19" s="15">
        <v>70.5</v>
      </c>
      <c r="V19" s="15">
        <v>1E-3</v>
      </c>
      <c r="W19" s="15">
        <v>2E-3</v>
      </c>
      <c r="X19" s="42">
        <v>0.01</v>
      </c>
    </row>
    <row r="20" spans="1:24" s="16" customFormat="1" ht="37.5" customHeight="1" x14ac:dyDescent="0.25">
      <c r="A20" s="105"/>
      <c r="B20" s="842"/>
      <c r="C20" s="838"/>
      <c r="D20" s="779"/>
      <c r="E20" s="288" t="s">
        <v>20</v>
      </c>
      <c r="F20" s="256">
        <f>F13+F14+F15+F16+F17+F18+F19</f>
        <v>850</v>
      </c>
      <c r="G20" s="256"/>
      <c r="H20" s="193">
        <f>H13+H14+H15+H16+H17+H18+H19</f>
        <v>22.970000000000002</v>
      </c>
      <c r="I20" s="35">
        <f>I13+I14+I15+I16+I17+I18+I19</f>
        <v>23.149999999999995</v>
      </c>
      <c r="J20" s="67">
        <f>J13+J14+J15+J16+J17+J18+J19</f>
        <v>109.24000000000001</v>
      </c>
      <c r="K20" s="453">
        <f>K13+K14+K15+K16+K17+K18+K19</f>
        <v>744.74</v>
      </c>
      <c r="L20" s="193">
        <f>L13+L14+L15+L16+L17+L18+L19</f>
        <v>0.39999999999999997</v>
      </c>
      <c r="M20" s="35">
        <f t="shared" ref="M20:X20" si="1">N13+M14+M15+M16+M17+M18+M19</f>
        <v>15.349999999999998</v>
      </c>
      <c r="N20" s="35">
        <f t="shared" si="1"/>
        <v>34.450000000000003</v>
      </c>
      <c r="O20" s="35">
        <f t="shared" si="1"/>
        <v>210</v>
      </c>
      <c r="P20" s="67">
        <f t="shared" si="1"/>
        <v>24.2</v>
      </c>
      <c r="Q20" s="36">
        <f t="shared" si="1"/>
        <v>129.69</v>
      </c>
      <c r="R20" s="35">
        <f t="shared" si="1"/>
        <v>349.16</v>
      </c>
      <c r="S20" s="35">
        <f t="shared" si="1"/>
        <v>109.97</v>
      </c>
      <c r="T20" s="35">
        <f t="shared" si="1"/>
        <v>421.62</v>
      </c>
      <c r="U20" s="35">
        <f t="shared" si="1"/>
        <v>1520.2130000000002</v>
      </c>
      <c r="V20" s="35">
        <f t="shared" si="1"/>
        <v>1.7000000000000001E-2</v>
      </c>
      <c r="W20" s="35">
        <f t="shared" si="1"/>
        <v>1.6E-2</v>
      </c>
      <c r="X20" s="67">
        <f t="shared" si="1"/>
        <v>4.4999999999999991</v>
      </c>
    </row>
    <row r="21" spans="1:24" s="16" customFormat="1" ht="37.5" customHeight="1" thickBot="1" x14ac:dyDescent="0.3">
      <c r="A21" s="247"/>
      <c r="B21" s="843"/>
      <c r="C21" s="839"/>
      <c r="D21" s="496"/>
      <c r="E21" s="338" t="s">
        <v>103</v>
      </c>
      <c r="F21" s="414"/>
      <c r="G21" s="559"/>
      <c r="H21" s="195"/>
      <c r="I21" s="52"/>
      <c r="J21" s="115"/>
      <c r="K21" s="401">
        <f>K20/23.5</f>
        <v>31.691063829787236</v>
      </c>
      <c r="L21" s="784"/>
      <c r="M21" s="785"/>
      <c r="N21" s="785"/>
      <c r="O21" s="785"/>
      <c r="P21" s="786"/>
      <c r="Q21" s="787"/>
      <c r="R21" s="785"/>
      <c r="S21" s="785"/>
      <c r="T21" s="785"/>
      <c r="U21" s="785"/>
      <c r="V21" s="785"/>
      <c r="W21" s="785"/>
      <c r="X21" s="786"/>
    </row>
    <row r="22" spans="1:24" x14ac:dyDescent="0.25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4" ht="18.75" x14ac:dyDescent="0.25">
      <c r="D23" s="11"/>
      <c r="E23" s="263"/>
      <c r="F23" s="26"/>
      <c r="G23" s="11"/>
      <c r="H23" s="11"/>
      <c r="I23" s="11"/>
      <c r="J23" s="11"/>
    </row>
    <row r="24" spans="1:24" ht="18.75" x14ac:dyDescent="0.25">
      <c r="D24" s="11"/>
      <c r="E24" s="25"/>
      <c r="F24" s="26"/>
      <c r="G24" s="11"/>
      <c r="H24" s="11"/>
      <c r="I24" s="11"/>
      <c r="J24" s="11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6" spans="1:24" ht="18.75" x14ac:dyDescent="0.25">
      <c r="D26" s="11"/>
      <c r="E26" s="25"/>
      <c r="F26" s="26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topLeftCell="D4" zoomScale="70" zoomScaleNormal="70" workbookViewId="0">
      <selection activeCell="B9" sqref="B9"/>
    </sheetView>
  </sheetViews>
  <sheetFormatPr defaultRowHeight="15" x14ac:dyDescent="0.25"/>
  <cols>
    <col min="1" max="1" width="19.7109375" customWidth="1"/>
    <col min="2" max="2" width="10.42578125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2" max="22" width="11.5703125" customWidth="1"/>
    <col min="23" max="23" width="12.425781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16">
        <v>22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362"/>
      <c r="F3" s="362"/>
      <c r="G3" s="362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705"/>
      <c r="C4" s="658" t="s">
        <v>39</v>
      </c>
      <c r="D4" s="238"/>
      <c r="E4" s="788"/>
      <c r="F4" s="658"/>
      <c r="G4" s="658"/>
      <c r="H4" s="677" t="s">
        <v>22</v>
      </c>
      <c r="I4" s="678"/>
      <c r="J4" s="678"/>
      <c r="K4" s="680" t="s">
        <v>23</v>
      </c>
      <c r="L4" s="982" t="s">
        <v>24</v>
      </c>
      <c r="M4" s="983"/>
      <c r="N4" s="993"/>
      <c r="O4" s="993"/>
      <c r="P4" s="994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46.5" thickBot="1" x14ac:dyDescent="0.3">
      <c r="A5" s="134" t="s">
        <v>0</v>
      </c>
      <c r="B5" s="871"/>
      <c r="C5" s="240" t="s">
        <v>40</v>
      </c>
      <c r="D5" s="681" t="s">
        <v>41</v>
      </c>
      <c r="E5" s="535" t="s">
        <v>38</v>
      </c>
      <c r="F5" s="102" t="s">
        <v>26</v>
      </c>
      <c r="G5" s="102" t="s">
        <v>37</v>
      </c>
      <c r="H5" s="352" t="s">
        <v>27</v>
      </c>
      <c r="I5" s="345" t="s">
        <v>28</v>
      </c>
      <c r="J5" s="604" t="s">
        <v>29</v>
      </c>
      <c r="K5" s="789" t="s">
        <v>30</v>
      </c>
      <c r="L5" s="352" t="s">
        <v>31</v>
      </c>
      <c r="M5" s="352" t="s">
        <v>116</v>
      </c>
      <c r="N5" s="352" t="s">
        <v>32</v>
      </c>
      <c r="O5" s="497" t="s">
        <v>117</v>
      </c>
      <c r="P5" s="352" t="s">
        <v>118</v>
      </c>
      <c r="Q5" s="352" t="s">
        <v>33</v>
      </c>
      <c r="R5" s="352" t="s">
        <v>34</v>
      </c>
      <c r="S5" s="352" t="s">
        <v>35</v>
      </c>
      <c r="T5" s="352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s="16" customFormat="1" ht="37.5" customHeight="1" x14ac:dyDescent="0.25">
      <c r="A6" s="137" t="s">
        <v>6</v>
      </c>
      <c r="B6" s="130"/>
      <c r="C6" s="536">
        <v>24</v>
      </c>
      <c r="D6" s="734" t="s">
        <v>8</v>
      </c>
      <c r="E6" s="391" t="s">
        <v>114</v>
      </c>
      <c r="F6" s="536">
        <v>150</v>
      </c>
      <c r="G6" s="734"/>
      <c r="H6" s="251">
        <v>0.6</v>
      </c>
      <c r="I6" s="40">
        <v>0.6</v>
      </c>
      <c r="J6" s="41">
        <v>14.7</v>
      </c>
      <c r="K6" s="299">
        <v>70.5</v>
      </c>
      <c r="L6" s="251">
        <v>0.05</v>
      </c>
      <c r="M6" s="40">
        <v>0.03</v>
      </c>
      <c r="N6" s="40">
        <v>15</v>
      </c>
      <c r="O6" s="40">
        <v>0</v>
      </c>
      <c r="P6" s="41">
        <v>0</v>
      </c>
      <c r="Q6" s="251">
        <v>24</v>
      </c>
      <c r="R6" s="40">
        <v>16.5</v>
      </c>
      <c r="S6" s="40">
        <v>13.5</v>
      </c>
      <c r="T6" s="40">
        <v>3.3</v>
      </c>
      <c r="U6" s="40">
        <v>417</v>
      </c>
      <c r="V6" s="40">
        <v>3.0000000000000001E-3</v>
      </c>
      <c r="W6" s="40">
        <v>0</v>
      </c>
      <c r="X6" s="41">
        <v>0.01</v>
      </c>
    </row>
    <row r="7" spans="1:24" s="16" customFormat="1" ht="37.5" customHeight="1" x14ac:dyDescent="0.25">
      <c r="A7" s="103"/>
      <c r="B7" s="174" t="s">
        <v>73</v>
      </c>
      <c r="C7" s="578">
        <v>78</v>
      </c>
      <c r="D7" s="790" t="s">
        <v>10</v>
      </c>
      <c r="E7" s="711" t="s">
        <v>200</v>
      </c>
      <c r="F7" s="578">
        <v>90</v>
      </c>
      <c r="G7" s="790"/>
      <c r="H7" s="289">
        <v>14.8</v>
      </c>
      <c r="I7" s="60">
        <v>13.02</v>
      </c>
      <c r="J7" s="61">
        <v>12.17</v>
      </c>
      <c r="K7" s="583">
        <v>226.36</v>
      </c>
      <c r="L7" s="289">
        <v>0.1</v>
      </c>
      <c r="M7" s="60">
        <v>0.12</v>
      </c>
      <c r="N7" s="60">
        <v>1.35</v>
      </c>
      <c r="O7" s="60">
        <v>150</v>
      </c>
      <c r="P7" s="61">
        <v>0.27</v>
      </c>
      <c r="Q7" s="289">
        <v>58.43</v>
      </c>
      <c r="R7" s="60">
        <v>194.16</v>
      </c>
      <c r="S7" s="60">
        <v>50.25</v>
      </c>
      <c r="T7" s="60">
        <v>1.1499999999999999</v>
      </c>
      <c r="U7" s="60">
        <v>351.77</v>
      </c>
      <c r="V7" s="60">
        <v>0.108</v>
      </c>
      <c r="W7" s="60">
        <v>1.4E-2</v>
      </c>
      <c r="X7" s="61">
        <v>0.51</v>
      </c>
    </row>
    <row r="8" spans="1:24" s="16" customFormat="1" ht="37.5" customHeight="1" x14ac:dyDescent="0.25">
      <c r="A8" s="103"/>
      <c r="B8" s="175" t="s">
        <v>75</v>
      </c>
      <c r="C8" s="609">
        <v>146</v>
      </c>
      <c r="D8" s="765" t="s">
        <v>10</v>
      </c>
      <c r="E8" s="562" t="s">
        <v>129</v>
      </c>
      <c r="F8" s="579">
        <v>90</v>
      </c>
      <c r="G8" s="178"/>
      <c r="H8" s="233">
        <v>18.5</v>
      </c>
      <c r="I8" s="65">
        <v>3.73</v>
      </c>
      <c r="J8" s="108">
        <v>2.5099999999999998</v>
      </c>
      <c r="K8" s="399">
        <v>116.1</v>
      </c>
      <c r="L8" s="233">
        <v>0.09</v>
      </c>
      <c r="M8" s="65">
        <v>0.12</v>
      </c>
      <c r="N8" s="65">
        <v>0.24</v>
      </c>
      <c r="O8" s="65">
        <v>30</v>
      </c>
      <c r="P8" s="108">
        <v>0.32</v>
      </c>
      <c r="Q8" s="233">
        <v>124.4</v>
      </c>
      <c r="R8" s="65">
        <v>243</v>
      </c>
      <c r="S8" s="65">
        <v>54.24</v>
      </c>
      <c r="T8" s="65">
        <v>0.88</v>
      </c>
      <c r="U8" s="65">
        <v>378.15</v>
      </c>
      <c r="V8" s="65">
        <v>0.13900000000000001</v>
      </c>
      <c r="W8" s="65">
        <v>1.4999999999999999E-2</v>
      </c>
      <c r="X8" s="108">
        <v>0.65</v>
      </c>
    </row>
    <row r="9" spans="1:24" s="16" customFormat="1" ht="37.5" customHeight="1" x14ac:dyDescent="0.25">
      <c r="A9" s="103"/>
      <c r="B9" s="126"/>
      <c r="C9" s="100">
        <v>53</v>
      </c>
      <c r="D9" s="124" t="s">
        <v>64</v>
      </c>
      <c r="E9" s="201" t="s">
        <v>97</v>
      </c>
      <c r="F9" s="162">
        <v>150</v>
      </c>
      <c r="G9" s="126"/>
      <c r="H9" s="260">
        <v>3.34</v>
      </c>
      <c r="I9" s="20">
        <v>4.91</v>
      </c>
      <c r="J9" s="47">
        <v>33.93</v>
      </c>
      <c r="K9" s="259">
        <v>191.49</v>
      </c>
      <c r="L9" s="260">
        <v>0.03</v>
      </c>
      <c r="M9" s="20">
        <v>0.02</v>
      </c>
      <c r="N9" s="20">
        <v>0</v>
      </c>
      <c r="O9" s="20">
        <v>20</v>
      </c>
      <c r="P9" s="47">
        <v>0.09</v>
      </c>
      <c r="Q9" s="260">
        <v>6.29</v>
      </c>
      <c r="R9" s="20">
        <v>67.34</v>
      </c>
      <c r="S9" s="20">
        <v>21.83</v>
      </c>
      <c r="T9" s="20">
        <v>0.46</v>
      </c>
      <c r="U9" s="20">
        <v>43.27</v>
      </c>
      <c r="V9" s="20">
        <v>1E-3</v>
      </c>
      <c r="W9" s="20">
        <v>7.0000000000000001E-3</v>
      </c>
      <c r="X9" s="47">
        <v>0.02</v>
      </c>
    </row>
    <row r="10" spans="1:24" s="16" customFormat="1" ht="37.5" customHeight="1" x14ac:dyDescent="0.25">
      <c r="A10" s="103"/>
      <c r="B10" s="125"/>
      <c r="C10" s="140">
        <v>102</v>
      </c>
      <c r="D10" s="686" t="s">
        <v>18</v>
      </c>
      <c r="E10" s="645" t="s">
        <v>80</v>
      </c>
      <c r="F10" s="580">
        <v>200</v>
      </c>
      <c r="G10" s="99"/>
      <c r="H10" s="231">
        <v>0.83</v>
      </c>
      <c r="I10" s="15">
        <v>0.04</v>
      </c>
      <c r="J10" s="42">
        <v>15.16</v>
      </c>
      <c r="K10" s="242">
        <v>64.22</v>
      </c>
      <c r="L10" s="231">
        <v>0.01</v>
      </c>
      <c r="M10" s="15">
        <v>0.03</v>
      </c>
      <c r="N10" s="15">
        <v>0.27</v>
      </c>
      <c r="O10" s="15">
        <v>60</v>
      </c>
      <c r="P10" s="42">
        <v>0</v>
      </c>
      <c r="Q10" s="231">
        <v>24.15</v>
      </c>
      <c r="R10" s="15">
        <v>21.59</v>
      </c>
      <c r="S10" s="15">
        <v>15.53</v>
      </c>
      <c r="T10" s="15">
        <v>0.49</v>
      </c>
      <c r="U10" s="15">
        <v>242.47</v>
      </c>
      <c r="V10" s="15">
        <v>1E-3</v>
      </c>
      <c r="W10" s="15">
        <v>0</v>
      </c>
      <c r="X10" s="42">
        <v>0.01</v>
      </c>
    </row>
    <row r="11" spans="1:24" s="16" customFormat="1" ht="37.5" customHeight="1" x14ac:dyDescent="0.25">
      <c r="A11" s="103"/>
      <c r="B11" s="125"/>
      <c r="C11" s="141">
        <v>119</v>
      </c>
      <c r="D11" s="558" t="s">
        <v>14</v>
      </c>
      <c r="E11" s="142" t="s">
        <v>55</v>
      </c>
      <c r="F11" s="176">
        <v>20</v>
      </c>
      <c r="G11" s="123"/>
      <c r="H11" s="231">
        <v>1.52</v>
      </c>
      <c r="I11" s="15">
        <v>0.16</v>
      </c>
      <c r="J11" s="42">
        <v>9.84</v>
      </c>
      <c r="K11" s="242">
        <v>47</v>
      </c>
      <c r="L11" s="231">
        <v>0.02</v>
      </c>
      <c r="M11" s="17">
        <v>0.01</v>
      </c>
      <c r="N11" s="15">
        <v>0</v>
      </c>
      <c r="O11" s="15">
        <v>0</v>
      </c>
      <c r="P11" s="42">
        <v>0</v>
      </c>
      <c r="Q11" s="231">
        <v>4</v>
      </c>
      <c r="R11" s="15">
        <v>13</v>
      </c>
      <c r="S11" s="15">
        <v>2.8</v>
      </c>
      <c r="T11" s="17">
        <v>0.22</v>
      </c>
      <c r="U11" s="15">
        <v>18.600000000000001</v>
      </c>
      <c r="V11" s="15">
        <v>1E-3</v>
      </c>
      <c r="W11" s="17">
        <v>1E-3</v>
      </c>
      <c r="X11" s="42">
        <v>2.9</v>
      </c>
    </row>
    <row r="12" spans="1:24" s="16" customFormat="1" ht="37.5" customHeight="1" x14ac:dyDescent="0.25">
      <c r="A12" s="103"/>
      <c r="B12" s="125"/>
      <c r="C12" s="139">
        <v>120</v>
      </c>
      <c r="D12" s="558" t="s">
        <v>15</v>
      </c>
      <c r="E12" s="142" t="s">
        <v>47</v>
      </c>
      <c r="F12" s="139">
        <v>20</v>
      </c>
      <c r="G12" s="766"/>
      <c r="H12" s="532">
        <v>1.32</v>
      </c>
      <c r="I12" s="15">
        <v>0.24</v>
      </c>
      <c r="J12" s="42">
        <v>8.0399999999999991</v>
      </c>
      <c r="K12" s="243">
        <v>39.6</v>
      </c>
      <c r="L12" s="260">
        <v>0.03</v>
      </c>
      <c r="M12" s="20">
        <v>0.02</v>
      </c>
      <c r="N12" s="20">
        <v>0</v>
      </c>
      <c r="O12" s="20">
        <v>0</v>
      </c>
      <c r="P12" s="47">
        <v>0</v>
      </c>
      <c r="Q12" s="260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7">
        <v>0</v>
      </c>
    </row>
    <row r="13" spans="1:24" s="16" customFormat="1" ht="30.75" customHeight="1" x14ac:dyDescent="0.25">
      <c r="A13" s="103"/>
      <c r="B13" s="174" t="s">
        <v>73</v>
      </c>
      <c r="C13" s="507"/>
      <c r="D13" s="684"/>
      <c r="E13" s="432" t="s">
        <v>20</v>
      </c>
      <c r="F13" s="581">
        <f>F6+F7+F9+F10+F11+F12</f>
        <v>630</v>
      </c>
      <c r="G13" s="581"/>
      <c r="H13" s="483">
        <f t="shared" ref="H13:X13" si="0">H6+H7+H9+H10+H11+H12</f>
        <v>22.41</v>
      </c>
      <c r="I13" s="434">
        <f t="shared" si="0"/>
        <v>18.97</v>
      </c>
      <c r="J13" s="435">
        <f t="shared" si="0"/>
        <v>93.84</v>
      </c>
      <c r="K13" s="472">
        <f t="shared" si="0"/>
        <v>639.17000000000007</v>
      </c>
      <c r="L13" s="433">
        <f t="shared" si="0"/>
        <v>0.24000000000000002</v>
      </c>
      <c r="M13" s="434">
        <f t="shared" si="0"/>
        <v>0.22999999999999998</v>
      </c>
      <c r="N13" s="434">
        <f t="shared" si="0"/>
        <v>16.62</v>
      </c>
      <c r="O13" s="434">
        <f t="shared" si="0"/>
        <v>230</v>
      </c>
      <c r="P13" s="435">
        <f t="shared" si="0"/>
        <v>0.36</v>
      </c>
      <c r="Q13" s="433">
        <f t="shared" si="0"/>
        <v>122.67</v>
      </c>
      <c r="R13" s="434">
        <f t="shared" si="0"/>
        <v>342.59</v>
      </c>
      <c r="S13" s="434">
        <f t="shared" si="0"/>
        <v>113.31</v>
      </c>
      <c r="T13" s="434">
        <f t="shared" si="0"/>
        <v>6.3999999999999995</v>
      </c>
      <c r="U13" s="434">
        <f t="shared" si="0"/>
        <v>1120.1099999999999</v>
      </c>
      <c r="V13" s="434">
        <f t="shared" si="0"/>
        <v>0.115</v>
      </c>
      <c r="W13" s="434">
        <f t="shared" si="0"/>
        <v>2.3000000000000003E-2</v>
      </c>
      <c r="X13" s="435">
        <f t="shared" si="0"/>
        <v>3.45</v>
      </c>
    </row>
    <row r="14" spans="1:24" s="16" customFormat="1" ht="37.5" customHeight="1" x14ac:dyDescent="0.25">
      <c r="A14" s="103"/>
      <c r="B14" s="175" t="s">
        <v>75</v>
      </c>
      <c r="C14" s="640"/>
      <c r="D14" s="687"/>
      <c r="E14" s="437" t="s">
        <v>20</v>
      </c>
      <c r="F14" s="582">
        <f>F6+F8+F9+F10+F11+F12</f>
        <v>630</v>
      </c>
      <c r="G14" s="582"/>
      <c r="H14" s="484">
        <f t="shared" ref="H14:X14" si="1">H6+H8+H9+H10+H11+H12</f>
        <v>26.11</v>
      </c>
      <c r="I14" s="947">
        <f t="shared" si="1"/>
        <v>9.68</v>
      </c>
      <c r="J14" s="945">
        <f t="shared" si="1"/>
        <v>84.18</v>
      </c>
      <c r="K14" s="464">
        <f t="shared" si="1"/>
        <v>528.91000000000008</v>
      </c>
      <c r="L14" s="948">
        <f t="shared" si="1"/>
        <v>0.23</v>
      </c>
      <c r="M14" s="947">
        <f t="shared" si="1"/>
        <v>0.22999999999999998</v>
      </c>
      <c r="N14" s="947">
        <f t="shared" si="1"/>
        <v>15.51</v>
      </c>
      <c r="O14" s="947">
        <f t="shared" si="1"/>
        <v>110</v>
      </c>
      <c r="P14" s="945">
        <f t="shared" si="1"/>
        <v>0.41000000000000003</v>
      </c>
      <c r="Q14" s="948">
        <f t="shared" si="1"/>
        <v>188.64000000000001</v>
      </c>
      <c r="R14" s="947">
        <f t="shared" si="1"/>
        <v>391.43</v>
      </c>
      <c r="S14" s="947">
        <f t="shared" si="1"/>
        <v>117.30000000000001</v>
      </c>
      <c r="T14" s="947">
        <f t="shared" si="1"/>
        <v>6.13</v>
      </c>
      <c r="U14" s="947">
        <f t="shared" si="1"/>
        <v>1146.4899999999998</v>
      </c>
      <c r="V14" s="947">
        <f t="shared" si="1"/>
        <v>0.14600000000000002</v>
      </c>
      <c r="W14" s="947">
        <f t="shared" si="1"/>
        <v>2.4E-2</v>
      </c>
      <c r="X14" s="945">
        <f t="shared" si="1"/>
        <v>3.59</v>
      </c>
    </row>
    <row r="15" spans="1:24" s="16" customFormat="1" ht="37.5" customHeight="1" x14ac:dyDescent="0.25">
      <c r="A15" s="103"/>
      <c r="B15" s="174" t="s">
        <v>73</v>
      </c>
      <c r="C15" s="870"/>
      <c r="D15" s="688"/>
      <c r="E15" s="432" t="s">
        <v>21</v>
      </c>
      <c r="F15" s="510"/>
      <c r="G15" s="517"/>
      <c r="H15" s="544"/>
      <c r="I15" s="60"/>
      <c r="J15" s="61"/>
      <c r="K15" s="370">
        <f>K13/23.5</f>
        <v>27.198723404255322</v>
      </c>
      <c r="L15" s="289"/>
      <c r="M15" s="60"/>
      <c r="N15" s="60"/>
      <c r="O15" s="60"/>
      <c r="P15" s="61"/>
      <c r="Q15" s="289"/>
      <c r="R15" s="60"/>
      <c r="S15" s="60"/>
      <c r="T15" s="60"/>
      <c r="U15" s="60"/>
      <c r="V15" s="60"/>
      <c r="W15" s="60"/>
      <c r="X15" s="61"/>
    </row>
    <row r="16" spans="1:24" s="16" customFormat="1" ht="37.5" customHeight="1" thickBot="1" x14ac:dyDescent="0.3">
      <c r="A16" s="103"/>
      <c r="B16" s="230" t="s">
        <v>75</v>
      </c>
      <c r="C16" s="513"/>
      <c r="D16" s="767"/>
      <c r="E16" s="443" t="s">
        <v>21</v>
      </c>
      <c r="F16" s="513"/>
      <c r="G16" s="767"/>
      <c r="H16" s="333"/>
      <c r="I16" s="326"/>
      <c r="J16" s="327"/>
      <c r="K16" s="335">
        <f>K14/23.5</f>
        <v>22.506808510638301</v>
      </c>
      <c r="L16" s="333"/>
      <c r="M16" s="326"/>
      <c r="N16" s="326"/>
      <c r="O16" s="326"/>
      <c r="P16" s="327"/>
      <c r="Q16" s="333"/>
      <c r="R16" s="326"/>
      <c r="S16" s="326"/>
      <c r="T16" s="326"/>
      <c r="U16" s="326"/>
      <c r="V16" s="326"/>
      <c r="W16" s="326"/>
      <c r="X16" s="327"/>
    </row>
    <row r="17" spans="1:24" s="16" customFormat="1" ht="37.5" customHeight="1" x14ac:dyDescent="0.25">
      <c r="A17" s="137" t="s">
        <v>7</v>
      </c>
      <c r="B17" s="146"/>
      <c r="C17" s="396">
        <v>9</v>
      </c>
      <c r="D17" s="169" t="s">
        <v>19</v>
      </c>
      <c r="E17" s="211" t="s">
        <v>91</v>
      </c>
      <c r="F17" s="146">
        <v>60</v>
      </c>
      <c r="G17" s="691"/>
      <c r="H17" s="244">
        <v>1.29</v>
      </c>
      <c r="I17" s="38">
        <v>4.2699999999999996</v>
      </c>
      <c r="J17" s="212">
        <v>6.97</v>
      </c>
      <c r="K17" s="502">
        <v>72.75</v>
      </c>
      <c r="L17" s="48">
        <v>0.02</v>
      </c>
      <c r="M17" s="48">
        <v>0.03</v>
      </c>
      <c r="N17" s="38">
        <v>4.4800000000000004</v>
      </c>
      <c r="O17" s="38">
        <v>30</v>
      </c>
      <c r="P17" s="49">
        <v>0</v>
      </c>
      <c r="Q17" s="244">
        <v>17.55</v>
      </c>
      <c r="R17" s="38">
        <v>27.09</v>
      </c>
      <c r="S17" s="38">
        <v>14.37</v>
      </c>
      <c r="T17" s="38">
        <v>0.8</v>
      </c>
      <c r="U17" s="38">
        <v>205.55</v>
      </c>
      <c r="V17" s="38">
        <v>4.0000000000000001E-3</v>
      </c>
      <c r="W17" s="38">
        <v>1E-3</v>
      </c>
      <c r="X17" s="212">
        <v>0.01</v>
      </c>
    </row>
    <row r="18" spans="1:24" s="16" customFormat="1" ht="37.5" customHeight="1" x14ac:dyDescent="0.25">
      <c r="A18" s="103"/>
      <c r="B18" s="125"/>
      <c r="C18" s="139">
        <v>37</v>
      </c>
      <c r="D18" s="171" t="s">
        <v>9</v>
      </c>
      <c r="E18" s="360" t="s">
        <v>104</v>
      </c>
      <c r="F18" s="220">
        <v>200</v>
      </c>
      <c r="G18" s="142"/>
      <c r="H18" s="232">
        <v>5.78</v>
      </c>
      <c r="I18" s="13">
        <v>5.5</v>
      </c>
      <c r="J18" s="44">
        <v>10.8</v>
      </c>
      <c r="K18" s="128">
        <v>115.7</v>
      </c>
      <c r="L18" s="232">
        <v>7.0000000000000007E-2</v>
      </c>
      <c r="M18" s="74">
        <v>7.0000000000000007E-2</v>
      </c>
      <c r="N18" s="13">
        <v>5.69</v>
      </c>
      <c r="O18" s="13">
        <v>110</v>
      </c>
      <c r="P18" s="44">
        <v>0</v>
      </c>
      <c r="Q18" s="232">
        <v>14.22</v>
      </c>
      <c r="R18" s="13">
        <v>82.61</v>
      </c>
      <c r="S18" s="13">
        <v>21.99</v>
      </c>
      <c r="T18" s="13">
        <v>1.22</v>
      </c>
      <c r="U18" s="13">
        <v>398.71</v>
      </c>
      <c r="V18" s="13">
        <v>5.0000000000000001E-3</v>
      </c>
      <c r="W18" s="13">
        <v>0</v>
      </c>
      <c r="X18" s="44">
        <v>0.04</v>
      </c>
    </row>
    <row r="19" spans="1:24" s="37" customFormat="1" ht="37.5" customHeight="1" x14ac:dyDescent="0.25">
      <c r="A19" s="104"/>
      <c r="B19" s="126"/>
      <c r="C19" s="561">
        <v>88</v>
      </c>
      <c r="D19" s="201" t="s">
        <v>10</v>
      </c>
      <c r="E19" s="360" t="s">
        <v>171</v>
      </c>
      <c r="F19" s="220">
        <v>90</v>
      </c>
      <c r="G19" s="143"/>
      <c r="H19" s="232">
        <v>18</v>
      </c>
      <c r="I19" s="13">
        <v>16.5</v>
      </c>
      <c r="J19" s="44">
        <v>2.89</v>
      </c>
      <c r="K19" s="128">
        <v>232.8</v>
      </c>
      <c r="L19" s="232">
        <v>0.05</v>
      </c>
      <c r="M19" s="74">
        <v>0.13</v>
      </c>
      <c r="N19" s="13">
        <v>0.55000000000000004</v>
      </c>
      <c r="O19" s="13">
        <v>0</v>
      </c>
      <c r="P19" s="23">
        <v>0</v>
      </c>
      <c r="Q19" s="232">
        <v>11.7</v>
      </c>
      <c r="R19" s="13">
        <v>170.76</v>
      </c>
      <c r="S19" s="13">
        <v>22.04</v>
      </c>
      <c r="T19" s="13">
        <v>2.4700000000000002</v>
      </c>
      <c r="U19" s="13">
        <v>302.3</v>
      </c>
      <c r="V19" s="13">
        <v>7.0000000000000001E-3</v>
      </c>
      <c r="W19" s="13">
        <v>0</v>
      </c>
      <c r="X19" s="44">
        <v>5.8999999999999997E-2</v>
      </c>
    </row>
    <row r="20" spans="1:24" s="37" customFormat="1" ht="37.5" customHeight="1" x14ac:dyDescent="0.25">
      <c r="A20" s="104"/>
      <c r="B20" s="361"/>
      <c r="C20" s="561">
        <v>64</v>
      </c>
      <c r="D20" s="201" t="s">
        <v>49</v>
      </c>
      <c r="E20" s="360" t="s">
        <v>71</v>
      </c>
      <c r="F20" s="220">
        <v>150</v>
      </c>
      <c r="G20" s="143"/>
      <c r="H20" s="232">
        <v>6.76</v>
      </c>
      <c r="I20" s="13">
        <v>3.93</v>
      </c>
      <c r="J20" s="44">
        <v>41.29</v>
      </c>
      <c r="K20" s="128">
        <v>227.48</v>
      </c>
      <c r="L20" s="237">
        <v>0.08</v>
      </c>
      <c r="M20" s="200">
        <v>0.03</v>
      </c>
      <c r="N20" s="78">
        <v>0</v>
      </c>
      <c r="O20" s="78">
        <v>10</v>
      </c>
      <c r="P20" s="79">
        <v>0.06</v>
      </c>
      <c r="Q20" s="237">
        <v>13.22</v>
      </c>
      <c r="R20" s="78">
        <v>50.76</v>
      </c>
      <c r="S20" s="78">
        <v>9.1199999999999992</v>
      </c>
      <c r="T20" s="78">
        <v>0.92</v>
      </c>
      <c r="U20" s="78">
        <v>72.489999999999995</v>
      </c>
      <c r="V20" s="78">
        <v>1E-3</v>
      </c>
      <c r="W20" s="78">
        <v>0</v>
      </c>
      <c r="X20" s="199">
        <v>0.01</v>
      </c>
    </row>
    <row r="21" spans="1:24" s="37" customFormat="1" ht="37.5" customHeight="1" x14ac:dyDescent="0.25">
      <c r="A21" s="104"/>
      <c r="B21" s="361"/>
      <c r="C21" s="568">
        <v>98</v>
      </c>
      <c r="D21" s="124" t="s">
        <v>18</v>
      </c>
      <c r="E21" s="201" t="s">
        <v>172</v>
      </c>
      <c r="F21" s="126">
        <v>200</v>
      </c>
      <c r="G21" s="771"/>
      <c r="H21" s="19">
        <v>0.37</v>
      </c>
      <c r="I21" s="20">
        <v>0</v>
      </c>
      <c r="J21" s="21">
        <v>14.85</v>
      </c>
      <c r="K21" s="184">
        <v>59.48</v>
      </c>
      <c r="L21" s="231">
        <v>0</v>
      </c>
      <c r="M21" s="17">
        <v>0</v>
      </c>
      <c r="N21" s="15">
        <v>0</v>
      </c>
      <c r="O21" s="15">
        <v>0</v>
      </c>
      <c r="P21" s="42">
        <v>0</v>
      </c>
      <c r="Q21" s="231">
        <v>0.21</v>
      </c>
      <c r="R21" s="15">
        <v>0</v>
      </c>
      <c r="S21" s="15">
        <v>0</v>
      </c>
      <c r="T21" s="15">
        <v>0.02</v>
      </c>
      <c r="U21" s="15">
        <v>0.2</v>
      </c>
      <c r="V21" s="15">
        <v>0</v>
      </c>
      <c r="W21" s="15">
        <v>0</v>
      </c>
      <c r="X21" s="42">
        <v>0</v>
      </c>
    </row>
    <row r="22" spans="1:24" s="37" customFormat="1" ht="37.5" customHeight="1" x14ac:dyDescent="0.25">
      <c r="A22" s="104"/>
      <c r="B22" s="361"/>
      <c r="C22" s="568">
        <v>119</v>
      </c>
      <c r="D22" s="142" t="s">
        <v>14</v>
      </c>
      <c r="E22" s="171" t="s">
        <v>55</v>
      </c>
      <c r="F22" s="176">
        <v>20</v>
      </c>
      <c r="G22" s="123"/>
      <c r="H22" s="231">
        <v>1.52</v>
      </c>
      <c r="I22" s="15">
        <v>0.16</v>
      </c>
      <c r="J22" s="42">
        <v>9.84</v>
      </c>
      <c r="K22" s="242">
        <v>47</v>
      </c>
      <c r="L22" s="231">
        <v>0.02</v>
      </c>
      <c r="M22" s="17">
        <v>0.01</v>
      </c>
      <c r="N22" s="15">
        <v>0</v>
      </c>
      <c r="O22" s="15">
        <v>0</v>
      </c>
      <c r="P22" s="42">
        <v>0</v>
      </c>
      <c r="Q22" s="231">
        <v>4</v>
      </c>
      <c r="R22" s="15">
        <v>13</v>
      </c>
      <c r="S22" s="15">
        <v>2.8</v>
      </c>
      <c r="T22" s="17">
        <v>0.22</v>
      </c>
      <c r="U22" s="15">
        <v>18.600000000000001</v>
      </c>
      <c r="V22" s="15">
        <v>1E-3</v>
      </c>
      <c r="W22" s="17">
        <v>1E-3</v>
      </c>
      <c r="X22" s="42">
        <v>2.9</v>
      </c>
    </row>
    <row r="23" spans="1:24" s="37" customFormat="1" ht="37.5" customHeight="1" x14ac:dyDescent="0.25">
      <c r="A23" s="104"/>
      <c r="B23" s="361"/>
      <c r="C23" s="561">
        <v>120</v>
      </c>
      <c r="D23" s="142" t="s">
        <v>15</v>
      </c>
      <c r="E23" s="171" t="s">
        <v>47</v>
      </c>
      <c r="F23" s="125">
        <v>20</v>
      </c>
      <c r="G23" s="766"/>
      <c r="H23" s="231">
        <v>1.32</v>
      </c>
      <c r="I23" s="15">
        <v>0.24</v>
      </c>
      <c r="J23" s="42">
        <v>8.0399999999999991</v>
      </c>
      <c r="K23" s="243">
        <v>39.6</v>
      </c>
      <c r="L23" s="260">
        <v>0.03</v>
      </c>
      <c r="M23" s="20">
        <v>0.02</v>
      </c>
      <c r="N23" s="20">
        <v>0</v>
      </c>
      <c r="O23" s="20">
        <v>0</v>
      </c>
      <c r="P23" s="21">
        <v>0</v>
      </c>
      <c r="Q23" s="260">
        <v>5.8</v>
      </c>
      <c r="R23" s="20">
        <v>30</v>
      </c>
      <c r="S23" s="20">
        <v>9.4</v>
      </c>
      <c r="T23" s="20">
        <v>0.78</v>
      </c>
      <c r="U23" s="20">
        <v>47</v>
      </c>
      <c r="V23" s="20">
        <v>1E-3</v>
      </c>
      <c r="W23" s="20">
        <v>1E-3</v>
      </c>
      <c r="X23" s="47">
        <v>0</v>
      </c>
    </row>
    <row r="24" spans="1:24" s="37" customFormat="1" ht="37.5" customHeight="1" x14ac:dyDescent="0.25">
      <c r="A24" s="104"/>
      <c r="B24" s="361"/>
      <c r="C24" s="838"/>
      <c r="D24" s="779"/>
      <c r="E24" s="288"/>
      <c r="F24" s="254">
        <f>SUM(F17:F23)</f>
        <v>740</v>
      </c>
      <c r="G24" s="254"/>
      <c r="H24" s="193">
        <f t="shared" ref="H24:J24" si="2">SUM(H17:H23)</f>
        <v>35.04</v>
      </c>
      <c r="I24" s="35">
        <f t="shared" si="2"/>
        <v>30.599999999999998</v>
      </c>
      <c r="J24" s="67">
        <f t="shared" si="2"/>
        <v>94.68</v>
      </c>
      <c r="K24" s="254">
        <f>SUM(K17:K23)</f>
        <v>794.81000000000006</v>
      </c>
      <c r="L24" s="193">
        <f t="shared" ref="L24:X24" si="3">SUM(L17:L23)</f>
        <v>0.27</v>
      </c>
      <c r="M24" s="35">
        <f t="shared" si="3"/>
        <v>0.29000000000000004</v>
      </c>
      <c r="N24" s="35">
        <f t="shared" si="3"/>
        <v>10.720000000000002</v>
      </c>
      <c r="O24" s="35">
        <f t="shared" si="3"/>
        <v>150</v>
      </c>
      <c r="P24" s="67">
        <f t="shared" si="3"/>
        <v>0.06</v>
      </c>
      <c r="Q24" s="193">
        <f t="shared" si="3"/>
        <v>66.7</v>
      </c>
      <c r="R24" s="35">
        <f t="shared" si="3"/>
        <v>374.21999999999997</v>
      </c>
      <c r="S24" s="35">
        <f t="shared" si="3"/>
        <v>79.72</v>
      </c>
      <c r="T24" s="35">
        <f t="shared" si="3"/>
        <v>6.43</v>
      </c>
      <c r="U24" s="35">
        <f t="shared" si="3"/>
        <v>1044.8499999999999</v>
      </c>
      <c r="V24" s="35">
        <f t="shared" si="3"/>
        <v>1.9000000000000003E-2</v>
      </c>
      <c r="W24" s="35">
        <f t="shared" si="3"/>
        <v>3.0000000000000001E-3</v>
      </c>
      <c r="X24" s="67">
        <f t="shared" si="3"/>
        <v>3.0190000000000001</v>
      </c>
    </row>
    <row r="25" spans="1:24" s="37" customFormat="1" ht="37.5" customHeight="1" thickBot="1" x14ac:dyDescent="0.3">
      <c r="A25" s="138"/>
      <c r="B25" s="132"/>
      <c r="C25" s="839"/>
      <c r="D25" s="496"/>
      <c r="E25" s="338"/>
      <c r="F25" s="363"/>
      <c r="G25" s="363"/>
      <c r="H25" s="365"/>
      <c r="I25" s="366"/>
      <c r="J25" s="367"/>
      <c r="K25" s="364">
        <f>K24/23.5</f>
        <v>33.821702127659577</v>
      </c>
      <c r="L25" s="365"/>
      <c r="M25" s="494"/>
      <c r="N25" s="366"/>
      <c r="O25" s="366"/>
      <c r="P25" s="367"/>
      <c r="Q25" s="365"/>
      <c r="R25" s="366"/>
      <c r="S25" s="366"/>
      <c r="T25" s="366"/>
      <c r="U25" s="366"/>
      <c r="V25" s="366"/>
      <c r="W25" s="366"/>
      <c r="X25" s="367"/>
    </row>
    <row r="26" spans="1:24" x14ac:dyDescent="0.25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A27" s="523" t="s">
        <v>65</v>
      </c>
      <c r="B27" s="112"/>
      <c r="C27" s="524"/>
      <c r="D27" s="525"/>
      <c r="E27" s="263"/>
      <c r="F27" s="26"/>
      <c r="G27" s="11"/>
      <c r="H27" s="11"/>
      <c r="I27" s="11"/>
      <c r="J27" s="11"/>
    </row>
    <row r="28" spans="1:24" ht="18.75" x14ac:dyDescent="0.25">
      <c r="A28" s="526" t="s">
        <v>66</v>
      </c>
      <c r="B28" s="113"/>
      <c r="C28" s="527"/>
      <c r="D28" s="527"/>
      <c r="E28" s="25"/>
      <c r="F28" s="26"/>
      <c r="G28" s="11"/>
      <c r="H28" s="11"/>
      <c r="I28" s="11"/>
      <c r="J28" s="11"/>
    </row>
    <row r="29" spans="1:24" ht="18.75" x14ac:dyDescent="0.25">
      <c r="D29" s="11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4"/>
  <sheetViews>
    <sheetView zoomScale="70" zoomScaleNormal="70" workbookViewId="0">
      <selection activeCell="L21" sqref="L21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22" max="22" width="11.7109375" customWidth="1"/>
    <col min="23" max="23" width="13.425781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133"/>
      <c r="C4" s="658" t="s">
        <v>39</v>
      </c>
      <c r="D4" s="238"/>
      <c r="E4" s="707"/>
      <c r="F4" s="655"/>
      <c r="G4" s="658"/>
      <c r="H4" s="783" t="s">
        <v>22</v>
      </c>
      <c r="I4" s="782"/>
      <c r="J4" s="780"/>
      <c r="K4" s="680" t="s">
        <v>23</v>
      </c>
      <c r="L4" s="978" t="s">
        <v>24</v>
      </c>
      <c r="M4" s="979"/>
      <c r="N4" s="980"/>
      <c r="O4" s="980"/>
      <c r="P4" s="981"/>
      <c r="Q4" s="985" t="s">
        <v>25</v>
      </c>
      <c r="R4" s="986"/>
      <c r="S4" s="986"/>
      <c r="T4" s="986"/>
      <c r="U4" s="986"/>
      <c r="V4" s="986"/>
      <c r="W4" s="986"/>
      <c r="X4" s="987"/>
    </row>
    <row r="5" spans="1:24" s="16" customFormat="1" ht="46.5" thickBot="1" x14ac:dyDescent="0.3">
      <c r="A5" s="134" t="s">
        <v>0</v>
      </c>
      <c r="B5" s="528"/>
      <c r="C5" s="102" t="s">
        <v>40</v>
      </c>
      <c r="D5" s="681" t="s">
        <v>41</v>
      </c>
      <c r="E5" s="102" t="s">
        <v>38</v>
      </c>
      <c r="F5" s="121" t="s">
        <v>26</v>
      </c>
      <c r="G5" s="102" t="s">
        <v>37</v>
      </c>
      <c r="H5" s="506" t="s">
        <v>27</v>
      </c>
      <c r="I5" s="498" t="s">
        <v>28</v>
      </c>
      <c r="J5" s="506" t="s">
        <v>29</v>
      </c>
      <c r="K5" s="682" t="s">
        <v>30</v>
      </c>
      <c r="L5" s="521" t="s">
        <v>31</v>
      </c>
      <c r="M5" s="521" t="s">
        <v>116</v>
      </c>
      <c r="N5" s="521" t="s">
        <v>32</v>
      </c>
      <c r="O5" s="531" t="s">
        <v>117</v>
      </c>
      <c r="P5" s="521" t="s">
        <v>118</v>
      </c>
      <c r="Q5" s="521" t="s">
        <v>33</v>
      </c>
      <c r="R5" s="521" t="s">
        <v>34</v>
      </c>
      <c r="S5" s="521" t="s">
        <v>35</v>
      </c>
      <c r="T5" s="521" t="s">
        <v>36</v>
      </c>
      <c r="U5" s="521" t="s">
        <v>119</v>
      </c>
      <c r="V5" s="521" t="s">
        <v>120</v>
      </c>
      <c r="W5" s="521" t="s">
        <v>121</v>
      </c>
      <c r="X5" s="658" t="s">
        <v>122</v>
      </c>
    </row>
    <row r="6" spans="1:24" s="16" customFormat="1" ht="39" customHeight="1" x14ac:dyDescent="0.25">
      <c r="A6" s="137" t="s">
        <v>6</v>
      </c>
      <c r="B6" s="840"/>
      <c r="C6" s="608">
        <v>28</v>
      </c>
      <c r="D6" s="423" t="s">
        <v>19</v>
      </c>
      <c r="E6" s="423" t="s">
        <v>139</v>
      </c>
      <c r="F6" s="394">
        <v>60</v>
      </c>
      <c r="G6" s="635"/>
      <c r="H6" s="504">
        <v>0.48</v>
      </c>
      <c r="I6" s="636">
        <v>0.6</v>
      </c>
      <c r="J6" s="637">
        <v>1.56</v>
      </c>
      <c r="K6" s="482">
        <v>8.4</v>
      </c>
      <c r="L6" s="504">
        <v>0.02</v>
      </c>
      <c r="M6" s="50">
        <v>0.02</v>
      </c>
      <c r="N6" s="50">
        <v>6</v>
      </c>
      <c r="O6" s="50">
        <v>10</v>
      </c>
      <c r="P6" s="389">
        <v>0</v>
      </c>
      <c r="Q6" s="334">
        <v>13.8</v>
      </c>
      <c r="R6" s="50">
        <v>25.2</v>
      </c>
      <c r="S6" s="50">
        <v>8.4</v>
      </c>
      <c r="T6" s="50">
        <v>0.36</v>
      </c>
      <c r="U6" s="50">
        <v>117.6</v>
      </c>
      <c r="V6" s="50">
        <v>0</v>
      </c>
      <c r="W6" s="50">
        <v>0</v>
      </c>
      <c r="X6" s="51">
        <v>0</v>
      </c>
    </row>
    <row r="7" spans="1:24" s="16" customFormat="1" ht="39" customHeight="1" x14ac:dyDescent="0.25">
      <c r="A7" s="103"/>
      <c r="B7" s="841"/>
      <c r="C7" s="561">
        <v>89</v>
      </c>
      <c r="D7" s="143" t="s">
        <v>10</v>
      </c>
      <c r="E7" s="360" t="s">
        <v>174</v>
      </c>
      <c r="F7" s="424">
        <v>90</v>
      </c>
      <c r="G7" s="162"/>
      <c r="H7" s="237">
        <v>18.13</v>
      </c>
      <c r="I7" s="78">
        <v>17.05</v>
      </c>
      <c r="J7" s="199">
        <v>3.69</v>
      </c>
      <c r="K7" s="377">
        <v>240.96</v>
      </c>
      <c r="L7" s="237">
        <v>0.06</v>
      </c>
      <c r="M7" s="78">
        <v>0.13</v>
      </c>
      <c r="N7" s="78">
        <v>1.06</v>
      </c>
      <c r="O7" s="78">
        <v>0</v>
      </c>
      <c r="P7" s="79">
        <v>0</v>
      </c>
      <c r="Q7" s="237">
        <v>17.03</v>
      </c>
      <c r="R7" s="78">
        <v>176.72</v>
      </c>
      <c r="S7" s="78">
        <v>23.18</v>
      </c>
      <c r="T7" s="78">
        <v>2.61</v>
      </c>
      <c r="U7" s="78">
        <v>317</v>
      </c>
      <c r="V7" s="78">
        <v>7.0000000000000001E-3</v>
      </c>
      <c r="W7" s="78">
        <v>0</v>
      </c>
      <c r="X7" s="199">
        <v>0.06</v>
      </c>
    </row>
    <row r="8" spans="1:24" s="16" customFormat="1" ht="39" customHeight="1" x14ac:dyDescent="0.25">
      <c r="A8" s="103"/>
      <c r="B8" s="841"/>
      <c r="C8" s="561">
        <v>65</v>
      </c>
      <c r="D8" s="143" t="s">
        <v>64</v>
      </c>
      <c r="E8" s="360" t="s">
        <v>54</v>
      </c>
      <c r="F8" s="424">
        <v>150</v>
      </c>
      <c r="G8" s="417"/>
      <c r="H8" s="237">
        <v>6.76</v>
      </c>
      <c r="I8" s="78">
        <v>3.93</v>
      </c>
      <c r="J8" s="199">
        <v>41.29</v>
      </c>
      <c r="K8" s="377">
        <v>227.48</v>
      </c>
      <c r="L8" s="232">
        <v>0.08</v>
      </c>
      <c r="M8" s="13">
        <v>0.03</v>
      </c>
      <c r="N8" s="13">
        <v>0</v>
      </c>
      <c r="O8" s="13">
        <v>10</v>
      </c>
      <c r="P8" s="23">
        <v>0.06</v>
      </c>
      <c r="Q8" s="232">
        <v>13.54</v>
      </c>
      <c r="R8" s="13">
        <v>50.83</v>
      </c>
      <c r="S8" s="13">
        <v>9.14</v>
      </c>
      <c r="T8" s="13">
        <v>0.93</v>
      </c>
      <c r="U8" s="13">
        <v>72.5</v>
      </c>
      <c r="V8" s="13">
        <v>1E-3</v>
      </c>
      <c r="W8" s="13">
        <v>0</v>
      </c>
      <c r="X8" s="47">
        <v>0.01</v>
      </c>
    </row>
    <row r="9" spans="1:24" s="16" customFormat="1" ht="39" customHeight="1" x14ac:dyDescent="0.25">
      <c r="A9" s="103"/>
      <c r="B9" s="841"/>
      <c r="C9" s="139">
        <v>107</v>
      </c>
      <c r="D9" s="171" t="s">
        <v>18</v>
      </c>
      <c r="E9" s="360" t="s">
        <v>132</v>
      </c>
      <c r="F9" s="729">
        <v>200</v>
      </c>
      <c r="G9" s="163"/>
      <c r="H9" s="231">
        <v>1</v>
      </c>
      <c r="I9" s="15">
        <v>0.2</v>
      </c>
      <c r="J9" s="42">
        <v>20.2</v>
      </c>
      <c r="K9" s="242">
        <v>92</v>
      </c>
      <c r="L9" s="231">
        <v>0.02</v>
      </c>
      <c r="M9" s="15">
        <v>0.02</v>
      </c>
      <c r="N9" s="15">
        <v>4</v>
      </c>
      <c r="O9" s="15">
        <v>0</v>
      </c>
      <c r="P9" s="18">
        <v>0</v>
      </c>
      <c r="Q9" s="231">
        <v>14</v>
      </c>
      <c r="R9" s="15">
        <v>14</v>
      </c>
      <c r="S9" s="15">
        <v>8</v>
      </c>
      <c r="T9" s="15">
        <v>2.8</v>
      </c>
      <c r="U9" s="15">
        <v>240</v>
      </c>
      <c r="V9" s="15">
        <v>2E-3</v>
      </c>
      <c r="W9" s="15">
        <v>0</v>
      </c>
      <c r="X9" s="42">
        <v>0</v>
      </c>
    </row>
    <row r="10" spans="1:24" s="16" customFormat="1" ht="39" customHeight="1" x14ac:dyDescent="0.25">
      <c r="A10" s="135"/>
      <c r="B10" s="853"/>
      <c r="C10" s="568">
        <v>119</v>
      </c>
      <c r="D10" s="605" t="s">
        <v>14</v>
      </c>
      <c r="E10" s="143" t="s">
        <v>55</v>
      </c>
      <c r="F10" s="561">
        <v>20</v>
      </c>
      <c r="G10" s="273"/>
      <c r="H10" s="260">
        <v>1.52</v>
      </c>
      <c r="I10" s="20">
        <v>0.16</v>
      </c>
      <c r="J10" s="638">
        <v>9.84</v>
      </c>
      <c r="K10" s="259">
        <v>47</v>
      </c>
      <c r="L10" s="260">
        <v>0.02</v>
      </c>
      <c r="M10" s="20">
        <v>0.01</v>
      </c>
      <c r="N10" s="20">
        <v>0</v>
      </c>
      <c r="O10" s="20">
        <v>0</v>
      </c>
      <c r="P10" s="21">
        <v>0</v>
      </c>
      <c r="Q10" s="260">
        <v>4</v>
      </c>
      <c r="R10" s="20">
        <v>13</v>
      </c>
      <c r="S10" s="20">
        <v>2.8</v>
      </c>
      <c r="T10" s="20">
        <v>0.22</v>
      </c>
      <c r="U10" s="20">
        <v>18.600000000000001</v>
      </c>
      <c r="V10" s="20">
        <v>1E-3</v>
      </c>
      <c r="W10" s="20">
        <v>1E-3</v>
      </c>
      <c r="X10" s="649">
        <v>2.9</v>
      </c>
    </row>
    <row r="11" spans="1:24" s="16" customFormat="1" ht="39" customHeight="1" x14ac:dyDescent="0.25">
      <c r="A11" s="103"/>
      <c r="B11" s="841"/>
      <c r="C11" s="561">
        <v>120</v>
      </c>
      <c r="D11" s="143" t="s">
        <v>15</v>
      </c>
      <c r="E11" s="201" t="s">
        <v>47</v>
      </c>
      <c r="F11" s="162">
        <v>20</v>
      </c>
      <c r="G11" s="791"/>
      <c r="H11" s="260">
        <v>1.32</v>
      </c>
      <c r="I11" s="20">
        <v>0.24</v>
      </c>
      <c r="J11" s="47">
        <v>8.0399999999999991</v>
      </c>
      <c r="K11" s="425">
        <v>39.6</v>
      </c>
      <c r="L11" s="260">
        <v>0.03</v>
      </c>
      <c r="M11" s="20">
        <v>0.02</v>
      </c>
      <c r="N11" s="20">
        <v>0</v>
      </c>
      <c r="O11" s="20">
        <v>0</v>
      </c>
      <c r="P11" s="21">
        <v>0</v>
      </c>
      <c r="Q11" s="260">
        <v>5.8</v>
      </c>
      <c r="R11" s="20">
        <v>30</v>
      </c>
      <c r="S11" s="20">
        <v>9.4</v>
      </c>
      <c r="T11" s="20">
        <v>0.78</v>
      </c>
      <c r="U11" s="20">
        <v>47</v>
      </c>
      <c r="V11" s="20">
        <v>1E-3</v>
      </c>
      <c r="W11" s="20">
        <v>1E-3</v>
      </c>
      <c r="X11" s="47">
        <v>0</v>
      </c>
    </row>
    <row r="12" spans="1:24" s="16" customFormat="1" ht="39" customHeight="1" x14ac:dyDescent="0.25">
      <c r="A12" s="103"/>
      <c r="B12" s="841"/>
      <c r="C12" s="872"/>
      <c r="D12" s="792"/>
      <c r="E12" s="288" t="s">
        <v>20</v>
      </c>
      <c r="F12" s="162">
        <f>F6+F7+F8+F9+F10+F11</f>
        <v>540</v>
      </c>
      <c r="G12" s="162"/>
      <c r="H12" s="193">
        <f t="shared" ref="H12:X12" si="0">H6+H7+H8+H9+H10+H11</f>
        <v>29.209999999999997</v>
      </c>
      <c r="I12" s="35">
        <f t="shared" si="0"/>
        <v>22.18</v>
      </c>
      <c r="J12" s="67">
        <f t="shared" si="0"/>
        <v>84.62</v>
      </c>
      <c r="K12" s="453">
        <f t="shared" si="0"/>
        <v>655.44</v>
      </c>
      <c r="L12" s="193">
        <f t="shared" si="0"/>
        <v>0.22999999999999998</v>
      </c>
      <c r="M12" s="35">
        <f t="shared" si="0"/>
        <v>0.22999999999999998</v>
      </c>
      <c r="N12" s="35">
        <f t="shared" si="0"/>
        <v>11.06</v>
      </c>
      <c r="O12" s="35">
        <f t="shared" si="0"/>
        <v>20</v>
      </c>
      <c r="P12" s="252">
        <f t="shared" si="0"/>
        <v>0.06</v>
      </c>
      <c r="Q12" s="193">
        <f t="shared" si="0"/>
        <v>68.17</v>
      </c>
      <c r="R12" s="35">
        <f t="shared" si="0"/>
        <v>309.75</v>
      </c>
      <c r="S12" s="35">
        <f t="shared" si="0"/>
        <v>60.919999999999995</v>
      </c>
      <c r="T12" s="35">
        <f t="shared" si="0"/>
        <v>7.6999999999999993</v>
      </c>
      <c r="U12" s="35">
        <f t="shared" si="0"/>
        <v>812.7</v>
      </c>
      <c r="V12" s="35">
        <f t="shared" si="0"/>
        <v>1.2E-2</v>
      </c>
      <c r="W12" s="35">
        <f t="shared" si="0"/>
        <v>2E-3</v>
      </c>
      <c r="X12" s="67">
        <f t="shared" si="0"/>
        <v>2.9699999999999998</v>
      </c>
    </row>
    <row r="13" spans="1:24" s="16" customFormat="1" ht="39" customHeight="1" thickBot="1" x14ac:dyDescent="0.3">
      <c r="A13" s="103"/>
      <c r="B13" s="857"/>
      <c r="C13" s="872"/>
      <c r="D13" s="475"/>
      <c r="E13" s="338" t="s">
        <v>21</v>
      </c>
      <c r="F13" s="189"/>
      <c r="G13" s="189"/>
      <c r="H13" s="234"/>
      <c r="I13" s="144"/>
      <c r="J13" s="145"/>
      <c r="K13" s="307">
        <f>K12/23.5</f>
        <v>27.891063829787235</v>
      </c>
      <c r="L13" s="234"/>
      <c r="M13" s="144"/>
      <c r="N13" s="144"/>
      <c r="O13" s="144"/>
      <c r="P13" s="213"/>
      <c r="Q13" s="234"/>
      <c r="R13" s="144"/>
      <c r="S13" s="144"/>
      <c r="T13" s="144"/>
      <c r="U13" s="144"/>
      <c r="V13" s="144"/>
      <c r="W13" s="144"/>
      <c r="X13" s="145"/>
    </row>
    <row r="14" spans="1:24" s="16" customFormat="1" ht="39" customHeight="1" x14ac:dyDescent="0.25">
      <c r="A14" s="137" t="s">
        <v>7</v>
      </c>
      <c r="B14" s="840"/>
      <c r="C14" s="396">
        <v>4</v>
      </c>
      <c r="D14" s="740" t="s">
        <v>19</v>
      </c>
      <c r="E14" s="793" t="s">
        <v>137</v>
      </c>
      <c r="F14" s="794">
        <v>60</v>
      </c>
      <c r="G14" s="146"/>
      <c r="H14" s="372">
        <v>0.57999999999999996</v>
      </c>
      <c r="I14" s="373">
        <v>5.33</v>
      </c>
      <c r="J14" s="374">
        <v>1.83</v>
      </c>
      <c r="K14" s="395">
        <v>55.99</v>
      </c>
      <c r="L14" s="462">
        <v>0.03</v>
      </c>
      <c r="M14" s="372">
        <v>0.02</v>
      </c>
      <c r="N14" s="373">
        <v>11.95</v>
      </c>
      <c r="O14" s="373">
        <v>60</v>
      </c>
      <c r="P14" s="374">
        <v>0</v>
      </c>
      <c r="Q14" s="334">
        <v>16.3</v>
      </c>
      <c r="R14" s="50">
        <v>20.93</v>
      </c>
      <c r="S14" s="50">
        <v>10.97</v>
      </c>
      <c r="T14" s="50">
        <v>0.45</v>
      </c>
      <c r="U14" s="50">
        <v>139.61000000000001</v>
      </c>
      <c r="V14" s="50">
        <v>1E-3</v>
      </c>
      <c r="W14" s="50">
        <v>0</v>
      </c>
      <c r="X14" s="51">
        <v>0.01</v>
      </c>
    </row>
    <row r="15" spans="1:24" s="16" customFormat="1" ht="39" customHeight="1" x14ac:dyDescent="0.25">
      <c r="A15" s="103"/>
      <c r="B15" s="841"/>
      <c r="C15" s="561">
        <v>31</v>
      </c>
      <c r="D15" s="143" t="s">
        <v>9</v>
      </c>
      <c r="E15" s="795" t="s">
        <v>77</v>
      </c>
      <c r="F15" s="220">
        <v>200</v>
      </c>
      <c r="G15" s="126"/>
      <c r="H15" s="200">
        <v>5.74</v>
      </c>
      <c r="I15" s="78">
        <v>8.7799999999999994</v>
      </c>
      <c r="J15" s="79">
        <v>8.74</v>
      </c>
      <c r="K15" s="202">
        <v>138.04</v>
      </c>
      <c r="L15" s="232">
        <v>0.04</v>
      </c>
      <c r="M15" s="74">
        <v>0.08</v>
      </c>
      <c r="N15" s="13">
        <v>5.24</v>
      </c>
      <c r="O15" s="13">
        <v>132.80000000000001</v>
      </c>
      <c r="P15" s="44">
        <v>0.06</v>
      </c>
      <c r="Q15" s="232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7">
        <v>3.5999999999999997E-2</v>
      </c>
    </row>
    <row r="16" spans="1:24" s="16" customFormat="1" ht="39" customHeight="1" x14ac:dyDescent="0.25">
      <c r="A16" s="105"/>
      <c r="B16" s="842"/>
      <c r="C16" s="561">
        <v>296</v>
      </c>
      <c r="D16" s="143" t="s">
        <v>10</v>
      </c>
      <c r="E16" s="795" t="s">
        <v>106</v>
      </c>
      <c r="F16" s="220">
        <v>90</v>
      </c>
      <c r="G16" s="126"/>
      <c r="H16" s="200">
        <v>18.89</v>
      </c>
      <c r="I16" s="78">
        <v>19.34</v>
      </c>
      <c r="J16" s="79">
        <v>7.73</v>
      </c>
      <c r="K16" s="202">
        <v>281.58</v>
      </c>
      <c r="L16" s="232">
        <v>0.08</v>
      </c>
      <c r="M16" s="74">
        <v>0.16</v>
      </c>
      <c r="N16" s="13">
        <v>1.39</v>
      </c>
      <c r="O16" s="13">
        <v>30</v>
      </c>
      <c r="P16" s="44">
        <v>0.21</v>
      </c>
      <c r="Q16" s="232">
        <v>30.79</v>
      </c>
      <c r="R16" s="13">
        <v>179.37</v>
      </c>
      <c r="S16" s="13">
        <v>22.65</v>
      </c>
      <c r="T16" s="13">
        <v>2.04</v>
      </c>
      <c r="U16" s="13">
        <v>271.20999999999998</v>
      </c>
      <c r="V16" s="13">
        <v>6.0000000000000001E-3</v>
      </c>
      <c r="W16" s="13">
        <v>3.0000000000000001E-3</v>
      </c>
      <c r="X16" s="47">
        <v>0.09</v>
      </c>
    </row>
    <row r="17" spans="1:24" s="16" customFormat="1" ht="48" customHeight="1" x14ac:dyDescent="0.25">
      <c r="A17" s="105"/>
      <c r="B17" s="842"/>
      <c r="C17" s="561">
        <v>312</v>
      </c>
      <c r="D17" s="743" t="s">
        <v>64</v>
      </c>
      <c r="E17" s="360" t="s">
        <v>159</v>
      </c>
      <c r="F17" s="100">
        <v>150</v>
      </c>
      <c r="G17" s="162"/>
      <c r="H17" s="237">
        <v>3.55</v>
      </c>
      <c r="I17" s="78">
        <v>7.16</v>
      </c>
      <c r="J17" s="199">
        <v>17.64</v>
      </c>
      <c r="K17" s="377">
        <v>150.44999999999999</v>
      </c>
      <c r="L17" s="232">
        <v>0.11</v>
      </c>
      <c r="M17" s="13">
        <v>0.12</v>
      </c>
      <c r="N17" s="13">
        <v>21.47</v>
      </c>
      <c r="O17" s="13">
        <v>100</v>
      </c>
      <c r="P17" s="23">
        <v>0.09</v>
      </c>
      <c r="Q17" s="232">
        <v>51.59</v>
      </c>
      <c r="R17" s="13">
        <v>90.88</v>
      </c>
      <c r="S17" s="13">
        <v>30.76</v>
      </c>
      <c r="T17" s="13">
        <v>1.1499999999999999</v>
      </c>
      <c r="U17" s="13">
        <v>495.63</v>
      </c>
      <c r="V17" s="13">
        <v>6.0499999999999998E-3</v>
      </c>
      <c r="W17" s="13">
        <v>7.2999999999999996E-4</v>
      </c>
      <c r="X17" s="44">
        <v>0.03</v>
      </c>
    </row>
    <row r="18" spans="1:24" s="16" customFormat="1" ht="39" customHeight="1" x14ac:dyDescent="0.25">
      <c r="A18" s="105"/>
      <c r="B18" s="842"/>
      <c r="C18" s="139">
        <v>114</v>
      </c>
      <c r="D18" s="171" t="s">
        <v>46</v>
      </c>
      <c r="E18" s="208" t="s">
        <v>52</v>
      </c>
      <c r="F18" s="644">
        <v>200</v>
      </c>
      <c r="G18" s="125"/>
      <c r="H18" s="17">
        <v>0</v>
      </c>
      <c r="I18" s="15">
        <v>0</v>
      </c>
      <c r="J18" s="18">
        <v>7.27</v>
      </c>
      <c r="K18" s="181">
        <v>28.73</v>
      </c>
      <c r="L18" s="231">
        <v>0</v>
      </c>
      <c r="M18" s="17">
        <v>0</v>
      </c>
      <c r="N18" s="15">
        <v>0</v>
      </c>
      <c r="O18" s="15">
        <v>0</v>
      </c>
      <c r="P18" s="42">
        <v>0</v>
      </c>
      <c r="Q18" s="231">
        <v>0.26</v>
      </c>
      <c r="R18" s="15">
        <v>0.03</v>
      </c>
      <c r="S18" s="15">
        <v>0.03</v>
      </c>
      <c r="T18" s="15">
        <v>0.02</v>
      </c>
      <c r="U18" s="15">
        <v>0.28999999999999998</v>
      </c>
      <c r="V18" s="15">
        <v>0</v>
      </c>
      <c r="W18" s="15">
        <v>0</v>
      </c>
      <c r="X18" s="42">
        <v>0</v>
      </c>
    </row>
    <row r="19" spans="1:24" s="16" customFormat="1" ht="29.25" customHeight="1" x14ac:dyDescent="0.25">
      <c r="A19" s="105"/>
      <c r="B19" s="842"/>
      <c r="C19" s="568">
        <v>119</v>
      </c>
      <c r="D19" s="143" t="s">
        <v>14</v>
      </c>
      <c r="E19" s="417" t="s">
        <v>55</v>
      </c>
      <c r="F19" s="126">
        <v>30</v>
      </c>
      <c r="G19" s="126"/>
      <c r="H19" s="19">
        <v>2.2799999999999998</v>
      </c>
      <c r="I19" s="20">
        <v>0.24</v>
      </c>
      <c r="J19" s="21">
        <v>14.76</v>
      </c>
      <c r="K19" s="258">
        <v>70.5</v>
      </c>
      <c r="L19" s="260">
        <v>0.03</v>
      </c>
      <c r="M19" s="19">
        <v>0.01</v>
      </c>
      <c r="N19" s="20">
        <v>0</v>
      </c>
      <c r="O19" s="20">
        <v>0</v>
      </c>
      <c r="P19" s="47">
        <v>0</v>
      </c>
      <c r="Q19" s="260">
        <v>6</v>
      </c>
      <c r="R19" s="20">
        <v>19.5</v>
      </c>
      <c r="S19" s="20">
        <v>4.2</v>
      </c>
      <c r="T19" s="20">
        <v>0.33</v>
      </c>
      <c r="U19" s="20">
        <v>27.9</v>
      </c>
      <c r="V19" s="20">
        <v>1E-3</v>
      </c>
      <c r="W19" s="20">
        <v>2E-3</v>
      </c>
      <c r="X19" s="47">
        <v>4.3499999999999996</v>
      </c>
    </row>
    <row r="20" spans="1:24" s="16" customFormat="1" ht="39" customHeight="1" x14ac:dyDescent="0.25">
      <c r="A20" s="105"/>
      <c r="B20" s="842"/>
      <c r="C20" s="561">
        <v>120</v>
      </c>
      <c r="D20" s="143" t="s">
        <v>15</v>
      </c>
      <c r="E20" s="417" t="s">
        <v>47</v>
      </c>
      <c r="F20" s="126">
        <v>20</v>
      </c>
      <c r="G20" s="126"/>
      <c r="H20" s="19">
        <v>1.32</v>
      </c>
      <c r="I20" s="20">
        <v>0.24</v>
      </c>
      <c r="J20" s="21">
        <v>8.0399999999999991</v>
      </c>
      <c r="K20" s="258">
        <v>39.6</v>
      </c>
      <c r="L20" s="260">
        <v>0.03</v>
      </c>
      <c r="M20" s="19">
        <v>0.02</v>
      </c>
      <c r="N20" s="20">
        <v>0</v>
      </c>
      <c r="O20" s="20">
        <v>0</v>
      </c>
      <c r="P20" s="47">
        <v>0</v>
      </c>
      <c r="Q20" s="260">
        <v>5.8</v>
      </c>
      <c r="R20" s="20">
        <v>30</v>
      </c>
      <c r="S20" s="20">
        <v>9.4</v>
      </c>
      <c r="T20" s="20">
        <v>0.78</v>
      </c>
      <c r="U20" s="20">
        <v>47</v>
      </c>
      <c r="V20" s="20">
        <v>1E-3</v>
      </c>
      <c r="W20" s="20">
        <v>1E-3</v>
      </c>
      <c r="X20" s="47">
        <v>0</v>
      </c>
    </row>
    <row r="21" spans="1:24" s="16" customFormat="1" ht="39" customHeight="1" x14ac:dyDescent="0.25">
      <c r="A21" s="105"/>
      <c r="B21" s="842"/>
      <c r="C21" s="838"/>
      <c r="D21" s="771"/>
      <c r="E21" s="418" t="s">
        <v>20</v>
      </c>
      <c r="F21" s="254">
        <f>F14+F15+F16+F17+F18+F19+F20</f>
        <v>750</v>
      </c>
      <c r="G21" s="254"/>
      <c r="H21" s="36">
        <f t="shared" ref="H21:X21" si="1">H14+H15+H16+H17+H18+H19+H20</f>
        <v>32.36</v>
      </c>
      <c r="I21" s="35">
        <f t="shared" si="1"/>
        <v>41.09</v>
      </c>
      <c r="J21" s="252">
        <f t="shared" si="1"/>
        <v>66.009999999999991</v>
      </c>
      <c r="K21" s="254">
        <f t="shared" si="1"/>
        <v>764.89</v>
      </c>
      <c r="L21" s="36">
        <f t="shared" si="1"/>
        <v>0.32000000000000006</v>
      </c>
      <c r="M21" s="35">
        <f t="shared" si="1"/>
        <v>0.41000000000000003</v>
      </c>
      <c r="N21" s="35">
        <f t="shared" si="1"/>
        <v>40.049999999999997</v>
      </c>
      <c r="O21" s="35">
        <f t="shared" si="1"/>
        <v>322.8</v>
      </c>
      <c r="P21" s="67">
        <f t="shared" si="1"/>
        <v>0.36</v>
      </c>
      <c r="Q21" s="193">
        <f t="shared" si="1"/>
        <v>144.54</v>
      </c>
      <c r="R21" s="35">
        <f t="shared" si="1"/>
        <v>418.18999999999994</v>
      </c>
      <c r="S21" s="35">
        <f t="shared" si="1"/>
        <v>98.29</v>
      </c>
      <c r="T21" s="35">
        <f t="shared" si="1"/>
        <v>6.05</v>
      </c>
      <c r="U21" s="35">
        <f t="shared" si="1"/>
        <v>1260.44</v>
      </c>
      <c r="V21" s="35">
        <f t="shared" si="1"/>
        <v>2.1050000000000003E-2</v>
      </c>
      <c r="W21" s="35">
        <f t="shared" si="1"/>
        <v>6.7299999999999999E-3</v>
      </c>
      <c r="X21" s="67">
        <f t="shared" si="1"/>
        <v>4.516</v>
      </c>
    </row>
    <row r="22" spans="1:24" s="16" customFormat="1" ht="39" customHeight="1" thickBot="1" x14ac:dyDescent="0.3">
      <c r="A22" s="247"/>
      <c r="B22" s="843"/>
      <c r="C22" s="839"/>
      <c r="D22" s="475"/>
      <c r="E22" s="419" t="s">
        <v>21</v>
      </c>
      <c r="F22" s="363"/>
      <c r="G22" s="129"/>
      <c r="H22" s="147"/>
      <c r="I22" s="52"/>
      <c r="J22" s="122"/>
      <c r="K22" s="187">
        <f>K21/23.5</f>
        <v>32.54851063829787</v>
      </c>
      <c r="L22" s="147"/>
      <c r="M22" s="52"/>
      <c r="N22" s="52"/>
      <c r="O22" s="52"/>
      <c r="P22" s="115"/>
      <c r="Q22" s="195"/>
      <c r="R22" s="52"/>
      <c r="S22" s="52"/>
      <c r="T22" s="52"/>
      <c r="U22" s="52"/>
      <c r="V22" s="52"/>
      <c r="W22" s="52"/>
      <c r="X22" s="115"/>
    </row>
    <row r="23" spans="1:24" x14ac:dyDescent="0.25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ht="18.75" x14ac:dyDescent="0.25">
      <c r="D24" s="11"/>
      <c r="E24" s="25"/>
      <c r="F24" s="26"/>
      <c r="G24" s="11"/>
      <c r="H24" s="11"/>
      <c r="I24" s="11"/>
      <c r="J24" s="11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34" spans="4:10" x14ac:dyDescent="0.25">
      <c r="D34" s="11"/>
      <c r="E34" s="11"/>
      <c r="F34" s="11"/>
      <c r="G34" s="11"/>
      <c r="H34" s="11"/>
      <c r="I34" s="11"/>
      <c r="J34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tabSelected="1" zoomScale="70" zoomScaleNormal="70" workbookViewId="0">
      <selection activeCell="B7" sqref="B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23" max="23" width="11.57031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24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133"/>
      <c r="C4" s="658" t="s">
        <v>39</v>
      </c>
      <c r="D4" s="238"/>
      <c r="E4" s="707"/>
      <c r="F4" s="655"/>
      <c r="G4" s="655"/>
      <c r="H4" s="776" t="s">
        <v>22</v>
      </c>
      <c r="I4" s="777"/>
      <c r="J4" s="796"/>
      <c r="K4" s="680" t="s">
        <v>23</v>
      </c>
      <c r="L4" s="983" t="s">
        <v>24</v>
      </c>
      <c r="M4" s="983"/>
      <c r="N4" s="993"/>
      <c r="O4" s="993"/>
      <c r="P4" s="994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46.5" thickBot="1" x14ac:dyDescent="0.3">
      <c r="A5" s="134" t="s">
        <v>0</v>
      </c>
      <c r="B5" s="528"/>
      <c r="C5" s="102" t="s">
        <v>40</v>
      </c>
      <c r="D5" s="681" t="s">
        <v>41</v>
      </c>
      <c r="E5" s="102" t="s">
        <v>38</v>
      </c>
      <c r="F5" s="121" t="s">
        <v>26</v>
      </c>
      <c r="G5" s="121" t="s">
        <v>37</v>
      </c>
      <c r="H5" s="814" t="s">
        <v>27</v>
      </c>
      <c r="I5" s="498" t="s">
        <v>28</v>
      </c>
      <c r="J5" s="815" t="s">
        <v>29</v>
      </c>
      <c r="K5" s="682" t="s">
        <v>30</v>
      </c>
      <c r="L5" s="603" t="s">
        <v>31</v>
      </c>
      <c r="M5" s="352" t="s">
        <v>116</v>
      </c>
      <c r="N5" s="352" t="s">
        <v>32</v>
      </c>
      <c r="O5" s="497" t="s">
        <v>117</v>
      </c>
      <c r="P5" s="352" t="s">
        <v>118</v>
      </c>
      <c r="Q5" s="352" t="s">
        <v>33</v>
      </c>
      <c r="R5" s="352" t="s">
        <v>34</v>
      </c>
      <c r="S5" s="352" t="s">
        <v>35</v>
      </c>
      <c r="T5" s="352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s="16" customFormat="1" ht="39" customHeight="1" x14ac:dyDescent="0.25">
      <c r="A6" s="137" t="s">
        <v>6</v>
      </c>
      <c r="B6" s="840"/>
      <c r="C6" s="536">
        <v>25</v>
      </c>
      <c r="D6" s="662" t="s">
        <v>19</v>
      </c>
      <c r="E6" s="337" t="s">
        <v>50</v>
      </c>
      <c r="F6" s="355">
        <v>150</v>
      </c>
      <c r="G6" s="130"/>
      <c r="H6" s="39">
        <v>0.6</v>
      </c>
      <c r="I6" s="40">
        <v>0.45</v>
      </c>
      <c r="J6" s="43">
        <v>15.45</v>
      </c>
      <c r="K6" s="590">
        <v>70.5</v>
      </c>
      <c r="L6" s="251">
        <v>0.03</v>
      </c>
      <c r="M6" s="39">
        <v>0.05</v>
      </c>
      <c r="N6" s="40">
        <v>7.5</v>
      </c>
      <c r="O6" s="40">
        <v>0</v>
      </c>
      <c r="P6" s="41">
        <v>0</v>
      </c>
      <c r="Q6" s="39">
        <v>28.5</v>
      </c>
      <c r="R6" s="40">
        <v>24</v>
      </c>
      <c r="S6" s="40">
        <v>18</v>
      </c>
      <c r="T6" s="40">
        <v>0</v>
      </c>
      <c r="U6" s="40">
        <v>232.5</v>
      </c>
      <c r="V6" s="40">
        <v>1E-3</v>
      </c>
      <c r="W6" s="40">
        <v>0</v>
      </c>
      <c r="X6" s="47">
        <v>0.01</v>
      </c>
    </row>
    <row r="7" spans="1:24" s="16" customFormat="1" ht="39" customHeight="1" x14ac:dyDescent="0.25">
      <c r="A7" s="103"/>
      <c r="B7" s="841"/>
      <c r="C7" s="561">
        <v>67</v>
      </c>
      <c r="D7" s="143" t="s">
        <v>62</v>
      </c>
      <c r="E7" s="143" t="s">
        <v>158</v>
      </c>
      <c r="F7" s="162">
        <v>150</v>
      </c>
      <c r="G7" s="143"/>
      <c r="H7" s="19">
        <v>18.86</v>
      </c>
      <c r="I7" s="20">
        <v>20.22</v>
      </c>
      <c r="J7" s="21">
        <v>2.79</v>
      </c>
      <c r="K7" s="184">
        <v>270.32</v>
      </c>
      <c r="L7" s="260">
        <v>0.08</v>
      </c>
      <c r="M7" s="19">
        <v>0.52</v>
      </c>
      <c r="N7" s="20">
        <v>0.28000000000000003</v>
      </c>
      <c r="O7" s="20">
        <v>230</v>
      </c>
      <c r="P7" s="21">
        <v>2.87</v>
      </c>
      <c r="Q7" s="260">
        <v>224.44</v>
      </c>
      <c r="R7" s="20">
        <v>302.56</v>
      </c>
      <c r="S7" s="20">
        <v>22.67</v>
      </c>
      <c r="T7" s="20">
        <v>2.8</v>
      </c>
      <c r="U7" s="20">
        <v>206.21</v>
      </c>
      <c r="V7" s="20">
        <v>4.0000000000000001E-3</v>
      </c>
      <c r="W7" s="20">
        <v>3.3000000000000002E-2</v>
      </c>
      <c r="X7" s="199">
        <v>0.01</v>
      </c>
    </row>
    <row r="8" spans="1:24" s="16" customFormat="1" ht="39" customHeight="1" x14ac:dyDescent="0.25">
      <c r="A8" s="103"/>
      <c r="B8" s="841"/>
      <c r="C8" s="561">
        <v>115</v>
      </c>
      <c r="D8" s="305" t="s">
        <v>18</v>
      </c>
      <c r="E8" s="647" t="s">
        <v>45</v>
      </c>
      <c r="F8" s="747">
        <v>200</v>
      </c>
      <c r="G8" s="127"/>
      <c r="H8" s="17">
        <v>6.64</v>
      </c>
      <c r="I8" s="15">
        <v>5.15</v>
      </c>
      <c r="J8" s="18">
        <v>16.809999999999999</v>
      </c>
      <c r="K8" s="181">
        <v>141.19</v>
      </c>
      <c r="L8" s="260">
        <v>0.06</v>
      </c>
      <c r="M8" s="19">
        <v>0.26</v>
      </c>
      <c r="N8" s="20">
        <v>1.0900000000000001</v>
      </c>
      <c r="O8" s="20">
        <v>30</v>
      </c>
      <c r="P8" s="21">
        <v>0.1</v>
      </c>
      <c r="Q8" s="260">
        <v>226.48</v>
      </c>
      <c r="R8" s="20">
        <v>187.22</v>
      </c>
      <c r="S8" s="20">
        <v>40.369999999999997</v>
      </c>
      <c r="T8" s="20">
        <v>0.97</v>
      </c>
      <c r="U8" s="20">
        <v>304.77999999999997</v>
      </c>
      <c r="V8" s="20">
        <v>1.7000000000000001E-2</v>
      </c>
      <c r="W8" s="20">
        <v>4.0000000000000001E-3</v>
      </c>
      <c r="X8" s="199">
        <v>0.05</v>
      </c>
    </row>
    <row r="9" spans="1:24" s="16" customFormat="1" ht="39" customHeight="1" x14ac:dyDescent="0.25">
      <c r="A9" s="103"/>
      <c r="B9" s="841"/>
      <c r="C9" s="140">
        <v>121</v>
      </c>
      <c r="D9" s="208" t="s">
        <v>51</v>
      </c>
      <c r="E9" s="208" t="s">
        <v>51</v>
      </c>
      <c r="F9" s="188">
        <v>30</v>
      </c>
      <c r="G9" s="125"/>
      <c r="H9" s="17">
        <v>2.25</v>
      </c>
      <c r="I9" s="15">
        <v>0.87</v>
      </c>
      <c r="J9" s="18">
        <v>14.94</v>
      </c>
      <c r="K9" s="181">
        <v>78.599999999999994</v>
      </c>
      <c r="L9" s="231">
        <v>0.03</v>
      </c>
      <c r="M9" s="17">
        <v>0.01</v>
      </c>
      <c r="N9" s="15">
        <v>0</v>
      </c>
      <c r="O9" s="15">
        <v>0</v>
      </c>
      <c r="P9" s="42">
        <v>0</v>
      </c>
      <c r="Q9" s="17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2">
        <v>0</v>
      </c>
    </row>
    <row r="10" spans="1:24" s="16" customFormat="1" ht="39" customHeight="1" x14ac:dyDescent="0.25">
      <c r="A10" s="103"/>
      <c r="B10" s="841"/>
      <c r="C10" s="641"/>
      <c r="D10" s="305"/>
      <c r="E10" s="288" t="s">
        <v>20</v>
      </c>
      <c r="F10" s="415">
        <f>SUM(F6:F9)</f>
        <v>530</v>
      </c>
      <c r="G10" s="127"/>
      <c r="H10" s="314">
        <f t="shared" ref="H10:X10" si="0">SUM(H6:H9)</f>
        <v>28.35</v>
      </c>
      <c r="I10" s="29">
        <f t="shared" si="0"/>
        <v>26.69</v>
      </c>
      <c r="J10" s="317">
        <f t="shared" si="0"/>
        <v>49.989999999999995</v>
      </c>
      <c r="K10" s="320">
        <f t="shared" si="0"/>
        <v>560.61</v>
      </c>
      <c r="L10" s="314">
        <f t="shared" si="0"/>
        <v>0.19999999999999998</v>
      </c>
      <c r="M10" s="29">
        <f t="shared" si="0"/>
        <v>0.84000000000000008</v>
      </c>
      <c r="N10" s="29">
        <f t="shared" si="0"/>
        <v>8.870000000000001</v>
      </c>
      <c r="O10" s="29">
        <f t="shared" si="0"/>
        <v>260</v>
      </c>
      <c r="P10" s="317">
        <f t="shared" si="0"/>
        <v>2.97</v>
      </c>
      <c r="Q10" s="322">
        <f t="shared" si="0"/>
        <v>485.11999999999995</v>
      </c>
      <c r="R10" s="29">
        <f t="shared" si="0"/>
        <v>533.28</v>
      </c>
      <c r="S10" s="29">
        <f t="shared" si="0"/>
        <v>84.94</v>
      </c>
      <c r="T10" s="29">
        <f t="shared" si="0"/>
        <v>4.13</v>
      </c>
      <c r="U10" s="29">
        <f t="shared" si="0"/>
        <v>771.09</v>
      </c>
      <c r="V10" s="29">
        <f t="shared" si="0"/>
        <v>2.2000000000000002E-2</v>
      </c>
      <c r="W10" s="29">
        <f t="shared" si="0"/>
        <v>3.7000000000000005E-2</v>
      </c>
      <c r="X10" s="308">
        <f t="shared" si="0"/>
        <v>7.0000000000000007E-2</v>
      </c>
    </row>
    <row r="11" spans="1:24" s="16" customFormat="1" ht="39" customHeight="1" thickBot="1" x14ac:dyDescent="0.3">
      <c r="A11" s="103"/>
      <c r="B11" s="857"/>
      <c r="C11" s="642"/>
      <c r="D11" s="797"/>
      <c r="E11" s="338" t="s">
        <v>21</v>
      </c>
      <c r="F11" s="416"/>
      <c r="G11" s="313"/>
      <c r="H11" s="315"/>
      <c r="I11" s="309"/>
      <c r="J11" s="318"/>
      <c r="K11" s="321">
        <f>K10/23.5</f>
        <v>23.855744680851064</v>
      </c>
      <c r="L11" s="315"/>
      <c r="M11" s="315"/>
      <c r="N11" s="309"/>
      <c r="O11" s="309"/>
      <c r="P11" s="318"/>
      <c r="Q11" s="323"/>
      <c r="R11" s="309"/>
      <c r="S11" s="309"/>
      <c r="T11" s="309"/>
      <c r="U11" s="309"/>
      <c r="V11" s="309"/>
      <c r="W11" s="309"/>
      <c r="X11" s="310"/>
    </row>
    <row r="12" spans="1:24" s="16" customFormat="1" ht="39" customHeight="1" x14ac:dyDescent="0.25">
      <c r="A12" s="137" t="s">
        <v>7</v>
      </c>
      <c r="B12" s="840"/>
      <c r="C12" s="190">
        <v>13</v>
      </c>
      <c r="D12" s="736" t="s">
        <v>8</v>
      </c>
      <c r="E12" s="648" t="s">
        <v>58</v>
      </c>
      <c r="F12" s="798">
        <v>60</v>
      </c>
      <c r="G12" s="268"/>
      <c r="H12" s="478">
        <v>1.1200000000000001</v>
      </c>
      <c r="I12" s="479">
        <v>4.2699999999999996</v>
      </c>
      <c r="J12" s="480">
        <v>6.02</v>
      </c>
      <c r="K12" s="271">
        <v>68.62</v>
      </c>
      <c r="L12" s="251">
        <v>0.03</v>
      </c>
      <c r="M12" s="40">
        <v>0.04</v>
      </c>
      <c r="N12" s="40">
        <v>3.29</v>
      </c>
      <c r="O12" s="40">
        <v>450</v>
      </c>
      <c r="P12" s="41">
        <v>0</v>
      </c>
      <c r="Q12" s="251">
        <v>14.45</v>
      </c>
      <c r="R12" s="40">
        <v>29.75</v>
      </c>
      <c r="S12" s="40">
        <v>18.420000000000002</v>
      </c>
      <c r="T12" s="40">
        <v>0.54</v>
      </c>
      <c r="U12" s="40">
        <v>161.77000000000001</v>
      </c>
      <c r="V12" s="40">
        <v>3.0000000000000001E-3</v>
      </c>
      <c r="W12" s="40">
        <v>1E-3</v>
      </c>
      <c r="X12" s="41">
        <v>0.02</v>
      </c>
    </row>
    <row r="13" spans="1:24" s="16" customFormat="1" ht="39" customHeight="1" x14ac:dyDescent="0.25">
      <c r="A13" s="103"/>
      <c r="B13" s="841"/>
      <c r="C13" s="141">
        <v>138</v>
      </c>
      <c r="D13" s="305" t="s">
        <v>9</v>
      </c>
      <c r="E13" s="645" t="s">
        <v>165</v>
      </c>
      <c r="F13" s="728">
        <v>200</v>
      </c>
      <c r="G13" s="127"/>
      <c r="H13" s="232">
        <v>6.03</v>
      </c>
      <c r="I13" s="13">
        <v>6.38</v>
      </c>
      <c r="J13" s="44">
        <v>11.17</v>
      </c>
      <c r="K13" s="128">
        <v>126.47</v>
      </c>
      <c r="L13" s="232">
        <v>0.08</v>
      </c>
      <c r="M13" s="74">
        <v>0.08</v>
      </c>
      <c r="N13" s="13">
        <v>5.73</v>
      </c>
      <c r="O13" s="13">
        <v>120</v>
      </c>
      <c r="P13" s="44">
        <v>0.02</v>
      </c>
      <c r="Q13" s="232">
        <v>23.55</v>
      </c>
      <c r="R13" s="13">
        <v>88.42</v>
      </c>
      <c r="S13" s="13">
        <v>23.21</v>
      </c>
      <c r="T13" s="13">
        <v>1.27</v>
      </c>
      <c r="U13" s="13">
        <v>411.47</v>
      </c>
      <c r="V13" s="13">
        <v>6.0000000000000001E-3</v>
      </c>
      <c r="W13" s="13">
        <v>0</v>
      </c>
      <c r="X13" s="44">
        <v>0.04</v>
      </c>
    </row>
    <row r="14" spans="1:24" s="16" customFormat="1" ht="39" customHeight="1" x14ac:dyDescent="0.25">
      <c r="A14" s="105"/>
      <c r="B14" s="842"/>
      <c r="C14" s="190">
        <v>148</v>
      </c>
      <c r="D14" s="143" t="s">
        <v>10</v>
      </c>
      <c r="E14" s="360" t="s">
        <v>108</v>
      </c>
      <c r="F14" s="683">
        <v>90</v>
      </c>
      <c r="G14" s="126"/>
      <c r="H14" s="231">
        <v>19.52</v>
      </c>
      <c r="I14" s="15">
        <v>10.17</v>
      </c>
      <c r="J14" s="42">
        <v>5.89</v>
      </c>
      <c r="K14" s="181">
        <v>193.12</v>
      </c>
      <c r="L14" s="231">
        <v>0.11</v>
      </c>
      <c r="M14" s="17">
        <v>0.16</v>
      </c>
      <c r="N14" s="15">
        <v>1.57</v>
      </c>
      <c r="O14" s="15">
        <v>300</v>
      </c>
      <c r="P14" s="42">
        <v>0.44</v>
      </c>
      <c r="Q14" s="231">
        <v>129.65</v>
      </c>
      <c r="R14" s="15">
        <v>270.19</v>
      </c>
      <c r="S14" s="15">
        <v>64.94</v>
      </c>
      <c r="T14" s="15">
        <v>1.28</v>
      </c>
      <c r="U14" s="15">
        <v>460.93</v>
      </c>
      <c r="V14" s="15">
        <v>0.14000000000000001</v>
      </c>
      <c r="W14" s="15">
        <v>1.7000000000000001E-2</v>
      </c>
      <c r="X14" s="42">
        <v>0.66</v>
      </c>
    </row>
    <row r="15" spans="1:24" s="16" customFormat="1" ht="39" customHeight="1" x14ac:dyDescent="0.25">
      <c r="A15" s="105"/>
      <c r="B15" s="842"/>
      <c r="C15" s="561">
        <v>253</v>
      </c>
      <c r="D15" s="143" t="s">
        <v>64</v>
      </c>
      <c r="E15" s="360" t="s">
        <v>115</v>
      </c>
      <c r="F15" s="683">
        <v>150</v>
      </c>
      <c r="G15" s="126"/>
      <c r="H15" s="237">
        <v>4.3</v>
      </c>
      <c r="I15" s="78">
        <v>4.24</v>
      </c>
      <c r="J15" s="199">
        <v>18.77</v>
      </c>
      <c r="K15" s="202">
        <v>129.54</v>
      </c>
      <c r="L15" s="237">
        <v>0.11</v>
      </c>
      <c r="M15" s="200">
        <v>0.06</v>
      </c>
      <c r="N15" s="78">
        <v>0</v>
      </c>
      <c r="O15" s="78">
        <v>10</v>
      </c>
      <c r="P15" s="199">
        <v>0.06</v>
      </c>
      <c r="Q15" s="237">
        <v>8.69</v>
      </c>
      <c r="R15" s="78">
        <v>94.9</v>
      </c>
      <c r="S15" s="78">
        <v>62.72</v>
      </c>
      <c r="T15" s="78">
        <v>2.12</v>
      </c>
      <c r="U15" s="78">
        <v>114.82</v>
      </c>
      <c r="V15" s="78">
        <v>1E-3</v>
      </c>
      <c r="W15" s="78">
        <v>1E-3</v>
      </c>
      <c r="X15" s="199">
        <v>0.01</v>
      </c>
    </row>
    <row r="16" spans="1:24" s="16" customFormat="1" ht="42.75" customHeight="1" x14ac:dyDescent="0.25">
      <c r="A16" s="105"/>
      <c r="B16" s="842"/>
      <c r="C16" s="568">
        <v>100</v>
      </c>
      <c r="D16" s="201" t="s">
        <v>87</v>
      </c>
      <c r="E16" s="143" t="s">
        <v>85</v>
      </c>
      <c r="F16" s="126">
        <v>200</v>
      </c>
      <c r="G16" s="379"/>
      <c r="H16" s="260">
        <v>0.15</v>
      </c>
      <c r="I16" s="20">
        <v>0.04</v>
      </c>
      <c r="J16" s="47">
        <v>12.83</v>
      </c>
      <c r="K16" s="184">
        <v>52.45</v>
      </c>
      <c r="L16" s="231">
        <v>0</v>
      </c>
      <c r="M16" s="17">
        <v>0</v>
      </c>
      <c r="N16" s="15">
        <v>1.2</v>
      </c>
      <c r="O16" s="15">
        <v>0</v>
      </c>
      <c r="P16" s="42">
        <v>0</v>
      </c>
      <c r="Q16" s="231">
        <v>6.83</v>
      </c>
      <c r="R16" s="15">
        <v>5.22</v>
      </c>
      <c r="S16" s="15">
        <v>4.5199999999999996</v>
      </c>
      <c r="T16" s="15">
        <v>0.12</v>
      </c>
      <c r="U16" s="15">
        <v>42.79</v>
      </c>
      <c r="V16" s="15">
        <v>0</v>
      </c>
      <c r="W16" s="15">
        <v>0.02</v>
      </c>
      <c r="X16" s="42">
        <v>0</v>
      </c>
    </row>
    <row r="17" spans="1:24" s="16" customFormat="1" ht="34.5" customHeight="1" x14ac:dyDescent="0.25">
      <c r="A17" s="105"/>
      <c r="B17" s="842"/>
      <c r="C17" s="141">
        <v>119</v>
      </c>
      <c r="D17" s="142" t="s">
        <v>14</v>
      </c>
      <c r="E17" s="171" t="s">
        <v>55</v>
      </c>
      <c r="F17" s="163">
        <v>45</v>
      </c>
      <c r="G17" s="125"/>
      <c r="H17" s="231">
        <v>3.42</v>
      </c>
      <c r="I17" s="15">
        <v>0.36</v>
      </c>
      <c r="J17" s="42">
        <v>22.14</v>
      </c>
      <c r="K17" s="181">
        <v>105.75</v>
      </c>
      <c r="L17" s="231">
        <v>0.05</v>
      </c>
      <c r="M17" s="17">
        <v>0.01</v>
      </c>
      <c r="N17" s="15">
        <v>0</v>
      </c>
      <c r="O17" s="15">
        <v>0</v>
      </c>
      <c r="P17" s="42">
        <v>0</v>
      </c>
      <c r="Q17" s="231">
        <v>9</v>
      </c>
      <c r="R17" s="15">
        <v>29.25</v>
      </c>
      <c r="S17" s="15">
        <v>6.3</v>
      </c>
      <c r="T17" s="15">
        <v>0.5</v>
      </c>
      <c r="U17" s="15">
        <v>41.85</v>
      </c>
      <c r="V17" s="15">
        <v>1E-3</v>
      </c>
      <c r="W17" s="15">
        <v>3.0000000000000001E-3</v>
      </c>
      <c r="X17" s="44">
        <v>6.53</v>
      </c>
    </row>
    <row r="18" spans="1:24" s="16" customFormat="1" ht="39" customHeight="1" x14ac:dyDescent="0.25">
      <c r="A18" s="105"/>
      <c r="B18" s="842"/>
      <c r="C18" s="139">
        <v>120</v>
      </c>
      <c r="D18" s="142" t="s">
        <v>15</v>
      </c>
      <c r="E18" s="171" t="s">
        <v>47</v>
      </c>
      <c r="F18" s="163">
        <v>25</v>
      </c>
      <c r="G18" s="125"/>
      <c r="H18" s="231">
        <v>1.65</v>
      </c>
      <c r="I18" s="15">
        <v>0.3</v>
      </c>
      <c r="J18" s="42">
        <v>10.050000000000001</v>
      </c>
      <c r="K18" s="181">
        <v>49.5</v>
      </c>
      <c r="L18" s="231">
        <v>0.04</v>
      </c>
      <c r="M18" s="17">
        <v>0.02</v>
      </c>
      <c r="N18" s="15">
        <v>0</v>
      </c>
      <c r="O18" s="15">
        <v>0</v>
      </c>
      <c r="P18" s="42">
        <v>0</v>
      </c>
      <c r="Q18" s="231">
        <v>7.25</v>
      </c>
      <c r="R18" s="15">
        <v>37.5</v>
      </c>
      <c r="S18" s="15">
        <v>11.75</v>
      </c>
      <c r="T18" s="15">
        <v>0.98</v>
      </c>
      <c r="U18" s="15">
        <v>58.75</v>
      </c>
      <c r="V18" s="15">
        <v>1E-3</v>
      </c>
      <c r="W18" s="15">
        <v>1E-3</v>
      </c>
      <c r="X18" s="42">
        <v>0</v>
      </c>
    </row>
    <row r="19" spans="1:24" s="37" customFormat="1" ht="39" customHeight="1" x14ac:dyDescent="0.25">
      <c r="A19" s="104"/>
      <c r="B19" s="858"/>
      <c r="C19" s="838"/>
      <c r="D19" s="771"/>
      <c r="E19" s="288" t="s">
        <v>20</v>
      </c>
      <c r="F19" s="369">
        <f>SUM(F12:F18)</f>
        <v>770</v>
      </c>
      <c r="G19" s="254"/>
      <c r="H19" s="193">
        <f t="shared" ref="H19:X19" si="1">SUM(H12:H18)</f>
        <v>36.19</v>
      </c>
      <c r="I19" s="35">
        <f t="shared" si="1"/>
        <v>25.76</v>
      </c>
      <c r="J19" s="67">
        <f t="shared" si="1"/>
        <v>86.86999999999999</v>
      </c>
      <c r="K19" s="254">
        <f t="shared" si="1"/>
        <v>725.45</v>
      </c>
      <c r="L19" s="193">
        <f t="shared" si="1"/>
        <v>0.42</v>
      </c>
      <c r="M19" s="35">
        <f t="shared" si="1"/>
        <v>0.37000000000000005</v>
      </c>
      <c r="N19" s="35">
        <f t="shared" si="1"/>
        <v>11.79</v>
      </c>
      <c r="O19" s="35">
        <f t="shared" si="1"/>
        <v>880</v>
      </c>
      <c r="P19" s="67">
        <f t="shared" si="1"/>
        <v>0.52</v>
      </c>
      <c r="Q19" s="193">
        <f t="shared" si="1"/>
        <v>199.42000000000002</v>
      </c>
      <c r="R19" s="35">
        <f t="shared" si="1"/>
        <v>555.23</v>
      </c>
      <c r="S19" s="35">
        <f t="shared" si="1"/>
        <v>191.86</v>
      </c>
      <c r="T19" s="35">
        <f t="shared" si="1"/>
        <v>6.8100000000000005</v>
      </c>
      <c r="U19" s="35">
        <f t="shared" si="1"/>
        <v>1292.3799999999999</v>
      </c>
      <c r="V19" s="35">
        <f t="shared" si="1"/>
        <v>0.15200000000000002</v>
      </c>
      <c r="W19" s="35">
        <f t="shared" si="1"/>
        <v>4.300000000000001E-2</v>
      </c>
      <c r="X19" s="67">
        <f t="shared" si="1"/>
        <v>7.26</v>
      </c>
    </row>
    <row r="20" spans="1:24" s="37" customFormat="1" ht="39" customHeight="1" thickBot="1" x14ac:dyDescent="0.3">
      <c r="A20" s="138"/>
      <c r="B20" s="859"/>
      <c r="C20" s="839"/>
      <c r="D20" s="475"/>
      <c r="E20" s="338" t="s">
        <v>21</v>
      </c>
      <c r="F20" s="496"/>
      <c r="G20" s="475"/>
      <c r="H20" s="784"/>
      <c r="I20" s="785"/>
      <c r="J20" s="786"/>
      <c r="K20" s="187">
        <f>K19/23.5</f>
        <v>30.870212765957447</v>
      </c>
      <c r="L20" s="784"/>
      <c r="M20" s="787"/>
      <c r="N20" s="785"/>
      <c r="O20" s="785"/>
      <c r="P20" s="786"/>
      <c r="Q20" s="784"/>
      <c r="R20" s="785"/>
      <c r="S20" s="785"/>
      <c r="T20" s="785"/>
      <c r="U20" s="785"/>
      <c r="V20" s="785"/>
      <c r="W20" s="785"/>
      <c r="X20" s="786"/>
    </row>
    <row r="21" spans="1:24" x14ac:dyDescent="0.25">
      <c r="A21" s="2"/>
      <c r="B21" s="2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24" ht="18.75" x14ac:dyDescent="0.25">
      <c r="D22" s="11"/>
      <c r="E22" s="25"/>
      <c r="F22" s="26"/>
      <c r="G22" s="11"/>
      <c r="H22" s="11"/>
      <c r="I22" s="11"/>
      <c r="J22" s="11"/>
    </row>
    <row r="23" spans="1:24" ht="18.75" x14ac:dyDescent="0.25">
      <c r="D23" s="11"/>
      <c r="E23" s="25"/>
      <c r="F23" s="26"/>
      <c r="G23" s="11"/>
      <c r="H23" s="11"/>
      <c r="I23" s="11"/>
      <c r="J23" s="11"/>
    </row>
    <row r="24" spans="1:24" ht="18.75" x14ac:dyDescent="0.25">
      <c r="D24" s="11"/>
      <c r="E24" s="25"/>
      <c r="F24" s="26"/>
      <c r="G24" s="11"/>
      <c r="H24" s="11"/>
      <c r="I24" s="11"/>
      <c r="J24" s="11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9"/>
  <sheetViews>
    <sheetView topLeftCell="B1" zoomScale="60" zoomScaleNormal="60" workbookViewId="0">
      <selection activeCell="K14" sqref="K14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5" max="15" width="10.42578125" customWidth="1"/>
    <col min="23" max="23" width="11.28515625" customWidth="1"/>
  </cols>
  <sheetData>
    <row r="2" spans="1:24" ht="23.25" x14ac:dyDescent="0.35">
      <c r="A2" s="6" t="s">
        <v>1</v>
      </c>
      <c r="B2" s="823"/>
      <c r="C2" s="7"/>
      <c r="D2" s="6" t="s">
        <v>3</v>
      </c>
      <c r="E2" s="6"/>
      <c r="F2" s="8" t="s">
        <v>2</v>
      </c>
      <c r="G2" s="116">
        <v>3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705"/>
      <c r="C4" s="658" t="s">
        <v>39</v>
      </c>
      <c r="D4" s="706"/>
      <c r="E4" s="707"/>
      <c r="F4" s="656"/>
      <c r="G4" s="658"/>
      <c r="H4" s="783" t="s">
        <v>22</v>
      </c>
      <c r="I4" s="782"/>
      <c r="J4" s="780"/>
      <c r="K4" s="680" t="s">
        <v>23</v>
      </c>
      <c r="L4" s="978" t="s">
        <v>24</v>
      </c>
      <c r="M4" s="979"/>
      <c r="N4" s="980"/>
      <c r="O4" s="980"/>
      <c r="P4" s="981"/>
      <c r="Q4" s="985" t="s">
        <v>25</v>
      </c>
      <c r="R4" s="986"/>
      <c r="S4" s="986"/>
      <c r="T4" s="986"/>
      <c r="U4" s="986"/>
      <c r="V4" s="986"/>
      <c r="W4" s="986"/>
      <c r="X4" s="987"/>
    </row>
    <row r="5" spans="1:24" s="16" customFormat="1" ht="31.5" thickBot="1" x14ac:dyDescent="0.3">
      <c r="A5" s="134" t="s">
        <v>0</v>
      </c>
      <c r="B5" s="709"/>
      <c r="C5" s="102" t="s">
        <v>40</v>
      </c>
      <c r="D5" s="710" t="s">
        <v>41</v>
      </c>
      <c r="E5" s="102" t="s">
        <v>38</v>
      </c>
      <c r="F5" s="98" t="s">
        <v>26</v>
      </c>
      <c r="G5" s="102" t="s">
        <v>37</v>
      </c>
      <c r="H5" s="98" t="s">
        <v>27</v>
      </c>
      <c r="I5" s="498" t="s">
        <v>28</v>
      </c>
      <c r="J5" s="98" t="s">
        <v>29</v>
      </c>
      <c r="K5" s="682" t="s">
        <v>30</v>
      </c>
      <c r="L5" s="352" t="s">
        <v>31</v>
      </c>
      <c r="M5" s="352" t="s">
        <v>116</v>
      </c>
      <c r="N5" s="352" t="s">
        <v>32</v>
      </c>
      <c r="O5" s="497" t="s">
        <v>117</v>
      </c>
      <c r="P5" s="352" t="s">
        <v>118</v>
      </c>
      <c r="Q5" s="352" t="s">
        <v>33</v>
      </c>
      <c r="R5" s="352" t="s">
        <v>34</v>
      </c>
      <c r="S5" s="352" t="s">
        <v>35</v>
      </c>
      <c r="T5" s="352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s="16" customFormat="1" ht="37.5" customHeight="1" x14ac:dyDescent="0.25">
      <c r="A6" s="137" t="s">
        <v>6</v>
      </c>
      <c r="B6" s="130"/>
      <c r="C6" s="422">
        <v>28</v>
      </c>
      <c r="D6" s="423" t="s">
        <v>19</v>
      </c>
      <c r="E6" s="423" t="s">
        <v>139</v>
      </c>
      <c r="F6" s="394">
        <v>60</v>
      </c>
      <c r="G6" s="481"/>
      <c r="H6" s="334">
        <v>0.48</v>
      </c>
      <c r="I6" s="50">
        <v>0.6</v>
      </c>
      <c r="J6" s="51">
        <v>1.56</v>
      </c>
      <c r="K6" s="654">
        <v>8.4</v>
      </c>
      <c r="L6" s="504">
        <v>0.02</v>
      </c>
      <c r="M6" s="336">
        <v>0.02</v>
      </c>
      <c r="N6" s="50">
        <v>6</v>
      </c>
      <c r="O6" s="50">
        <v>10</v>
      </c>
      <c r="P6" s="51">
        <v>0</v>
      </c>
      <c r="Q6" s="334">
        <v>13.8</v>
      </c>
      <c r="R6" s="50">
        <v>25.2</v>
      </c>
      <c r="S6" s="50">
        <v>8.4</v>
      </c>
      <c r="T6" s="50">
        <v>0.36</v>
      </c>
      <c r="U6" s="50">
        <v>117.6</v>
      </c>
      <c r="V6" s="50">
        <v>0</v>
      </c>
      <c r="W6" s="50">
        <v>0</v>
      </c>
      <c r="X6" s="51">
        <v>0</v>
      </c>
    </row>
    <row r="7" spans="1:24" s="16" customFormat="1" ht="37.5" customHeight="1" x14ac:dyDescent="0.25">
      <c r="A7" s="103"/>
      <c r="B7" s="126"/>
      <c r="C7" s="100">
        <v>88</v>
      </c>
      <c r="D7" s="143" t="s">
        <v>10</v>
      </c>
      <c r="E7" s="270" t="s">
        <v>171</v>
      </c>
      <c r="F7" s="220">
        <v>90</v>
      </c>
      <c r="G7" s="100"/>
      <c r="H7" s="237">
        <v>18</v>
      </c>
      <c r="I7" s="78">
        <v>16.5</v>
      </c>
      <c r="J7" s="199">
        <v>2.89</v>
      </c>
      <c r="K7" s="377">
        <v>232.8</v>
      </c>
      <c r="L7" s="378">
        <v>0.05</v>
      </c>
      <c r="M7" s="92">
        <v>0.13</v>
      </c>
      <c r="N7" s="92">
        <v>0.55000000000000004</v>
      </c>
      <c r="O7" s="92">
        <v>0</v>
      </c>
      <c r="P7" s="97">
        <v>0</v>
      </c>
      <c r="Q7" s="378">
        <v>11.7</v>
      </c>
      <c r="R7" s="92">
        <v>170.76</v>
      </c>
      <c r="S7" s="92">
        <v>22.04</v>
      </c>
      <c r="T7" s="92">
        <v>2.4700000000000002</v>
      </c>
      <c r="U7" s="92">
        <v>302.3</v>
      </c>
      <c r="V7" s="92">
        <v>7.0000000000000001E-3</v>
      </c>
      <c r="W7" s="92">
        <v>0</v>
      </c>
      <c r="X7" s="97">
        <v>5.8999999999999997E-2</v>
      </c>
    </row>
    <row r="8" spans="1:24" s="16" customFormat="1" ht="37.5" customHeight="1" x14ac:dyDescent="0.25">
      <c r="A8" s="103"/>
      <c r="B8" s="174" t="s">
        <v>73</v>
      </c>
      <c r="C8" s="158">
        <v>50</v>
      </c>
      <c r="D8" s="711" t="s">
        <v>64</v>
      </c>
      <c r="E8" s="712" t="s">
        <v>94</v>
      </c>
      <c r="F8" s="713">
        <v>150</v>
      </c>
      <c r="G8" s="158"/>
      <c r="H8" s="289">
        <v>3.28</v>
      </c>
      <c r="I8" s="60">
        <v>7.81</v>
      </c>
      <c r="J8" s="61">
        <v>21.57</v>
      </c>
      <c r="K8" s="460">
        <v>170.22</v>
      </c>
      <c r="L8" s="289">
        <v>0.13</v>
      </c>
      <c r="M8" s="60">
        <v>0.11</v>
      </c>
      <c r="N8" s="60">
        <v>11.16</v>
      </c>
      <c r="O8" s="60">
        <v>50</v>
      </c>
      <c r="P8" s="61">
        <v>0.15</v>
      </c>
      <c r="Q8" s="289">
        <v>39.840000000000003</v>
      </c>
      <c r="R8" s="60">
        <v>90.51</v>
      </c>
      <c r="S8" s="60">
        <v>30.49</v>
      </c>
      <c r="T8" s="60">
        <v>1.1299999999999999</v>
      </c>
      <c r="U8" s="60">
        <v>680.36</v>
      </c>
      <c r="V8" s="60">
        <v>8.0000000000000002E-3</v>
      </c>
      <c r="W8" s="60">
        <v>1E-3</v>
      </c>
      <c r="X8" s="61">
        <v>0.04</v>
      </c>
    </row>
    <row r="9" spans="1:24" s="16" customFormat="1" ht="37.5" customHeight="1" x14ac:dyDescent="0.25">
      <c r="A9" s="103"/>
      <c r="B9" s="175" t="s">
        <v>74</v>
      </c>
      <c r="C9" s="175">
        <v>141</v>
      </c>
      <c r="D9" s="168" t="s">
        <v>64</v>
      </c>
      <c r="E9" s="461" t="s">
        <v>150</v>
      </c>
      <c r="F9" s="175">
        <v>150</v>
      </c>
      <c r="G9" s="178"/>
      <c r="H9" s="941">
        <v>4.0999999999999996</v>
      </c>
      <c r="I9" s="942">
        <v>5.51</v>
      </c>
      <c r="J9" s="943">
        <v>25.26</v>
      </c>
      <c r="K9" s="944">
        <v>166.85</v>
      </c>
      <c r="L9" s="941">
        <v>0.15</v>
      </c>
      <c r="M9" s="942">
        <v>0.11</v>
      </c>
      <c r="N9" s="942">
        <v>13.61</v>
      </c>
      <c r="O9" s="942">
        <v>30</v>
      </c>
      <c r="P9" s="943">
        <v>0.09</v>
      </c>
      <c r="Q9" s="941">
        <v>48.08</v>
      </c>
      <c r="R9" s="942">
        <v>104.51</v>
      </c>
      <c r="S9" s="942">
        <v>35.31</v>
      </c>
      <c r="T9" s="942">
        <v>1.38</v>
      </c>
      <c r="U9" s="942">
        <v>805.4</v>
      </c>
      <c r="V9" s="942">
        <v>7.0000000000000001E-3</v>
      </c>
      <c r="W9" s="942">
        <v>1E-3</v>
      </c>
      <c r="X9" s="945">
        <v>0.05</v>
      </c>
    </row>
    <row r="10" spans="1:24" s="16" customFormat="1" ht="37.5" customHeight="1" x14ac:dyDescent="0.25">
      <c r="A10" s="103"/>
      <c r="B10" s="125"/>
      <c r="C10" s="100">
        <v>98</v>
      </c>
      <c r="D10" s="142" t="s">
        <v>18</v>
      </c>
      <c r="E10" s="166" t="s">
        <v>17</v>
      </c>
      <c r="F10" s="176">
        <v>200</v>
      </c>
      <c r="G10" s="171"/>
      <c r="H10" s="231">
        <v>0.37</v>
      </c>
      <c r="I10" s="15">
        <v>0</v>
      </c>
      <c r="J10" s="42">
        <v>14.85</v>
      </c>
      <c r="K10" s="243">
        <v>59.48</v>
      </c>
      <c r="L10" s="231">
        <v>0</v>
      </c>
      <c r="M10" s="15">
        <v>0</v>
      </c>
      <c r="N10" s="15">
        <v>0</v>
      </c>
      <c r="O10" s="15">
        <v>0</v>
      </c>
      <c r="P10" s="42">
        <v>0</v>
      </c>
      <c r="Q10" s="231">
        <v>0.21</v>
      </c>
      <c r="R10" s="15">
        <v>0</v>
      </c>
      <c r="S10" s="15">
        <v>0</v>
      </c>
      <c r="T10" s="15">
        <v>0.02</v>
      </c>
      <c r="U10" s="15">
        <v>0.2</v>
      </c>
      <c r="V10" s="15">
        <v>0</v>
      </c>
      <c r="W10" s="15">
        <v>0</v>
      </c>
      <c r="X10" s="44">
        <v>0</v>
      </c>
    </row>
    <row r="11" spans="1:24" s="16" customFormat="1" ht="37.5" customHeight="1" x14ac:dyDescent="0.25">
      <c r="A11" s="103"/>
      <c r="B11" s="125"/>
      <c r="C11" s="101">
        <v>119</v>
      </c>
      <c r="D11" s="142" t="s">
        <v>14</v>
      </c>
      <c r="E11" s="171" t="s">
        <v>55</v>
      </c>
      <c r="F11" s="176">
        <v>20</v>
      </c>
      <c r="G11" s="123"/>
      <c r="H11" s="231">
        <v>1.52</v>
      </c>
      <c r="I11" s="15">
        <v>0.16</v>
      </c>
      <c r="J11" s="42">
        <v>9.84</v>
      </c>
      <c r="K11" s="242">
        <v>47</v>
      </c>
      <c r="L11" s="231">
        <v>0.02</v>
      </c>
      <c r="M11" s="15">
        <v>0.01</v>
      </c>
      <c r="N11" s="15">
        <v>0</v>
      </c>
      <c r="O11" s="15">
        <v>0</v>
      </c>
      <c r="P11" s="42">
        <v>0</v>
      </c>
      <c r="Q11" s="231">
        <v>4</v>
      </c>
      <c r="R11" s="15">
        <v>13</v>
      </c>
      <c r="S11" s="15">
        <v>2.8</v>
      </c>
      <c r="T11" s="15">
        <v>0.22</v>
      </c>
      <c r="U11" s="15">
        <v>18.600000000000001</v>
      </c>
      <c r="V11" s="15">
        <v>1E-3</v>
      </c>
      <c r="W11" s="15">
        <v>1E-3</v>
      </c>
      <c r="X11" s="42">
        <v>2.9</v>
      </c>
    </row>
    <row r="12" spans="1:24" s="16" customFormat="1" ht="37.5" customHeight="1" x14ac:dyDescent="0.25">
      <c r="A12" s="103"/>
      <c r="B12" s="125"/>
      <c r="C12" s="123">
        <v>120</v>
      </c>
      <c r="D12" s="142" t="s">
        <v>15</v>
      </c>
      <c r="E12" s="171" t="s">
        <v>47</v>
      </c>
      <c r="F12" s="125">
        <v>20</v>
      </c>
      <c r="G12" s="123"/>
      <c r="H12" s="231">
        <v>1.32</v>
      </c>
      <c r="I12" s="15">
        <v>0.24</v>
      </c>
      <c r="J12" s="42">
        <v>8.0399999999999991</v>
      </c>
      <c r="K12" s="243">
        <v>39.6</v>
      </c>
      <c r="L12" s="260">
        <v>0.03</v>
      </c>
      <c r="M12" s="20">
        <v>0.02</v>
      </c>
      <c r="N12" s="20">
        <v>0</v>
      </c>
      <c r="O12" s="20">
        <v>0</v>
      </c>
      <c r="P12" s="47">
        <v>0</v>
      </c>
      <c r="Q12" s="260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1E-3</v>
      </c>
      <c r="W12" s="20">
        <v>1E-3</v>
      </c>
      <c r="X12" s="47">
        <v>0</v>
      </c>
    </row>
    <row r="13" spans="1:24" s="16" customFormat="1" ht="37.5" customHeight="1" x14ac:dyDescent="0.25">
      <c r="A13" s="103"/>
      <c r="B13" s="174" t="s">
        <v>73</v>
      </c>
      <c r="C13" s="158"/>
      <c r="D13" s="711"/>
      <c r="E13" s="328" t="s">
        <v>20</v>
      </c>
      <c r="F13" s="279">
        <f>F6+F7+F8+F10+F11+F12</f>
        <v>540</v>
      </c>
      <c r="G13" s="483"/>
      <c r="H13" s="433">
        <f t="shared" ref="H13:X13" si="0">H6+H7+H8+H10+H11+H12</f>
        <v>24.970000000000002</v>
      </c>
      <c r="I13" s="434">
        <f t="shared" si="0"/>
        <v>25.31</v>
      </c>
      <c r="J13" s="435">
        <f t="shared" si="0"/>
        <v>58.749999999999993</v>
      </c>
      <c r="K13" s="957">
        <f>K6+K7+K8+K10+K11+K12</f>
        <v>557.50000000000011</v>
      </c>
      <c r="L13" s="433">
        <f t="shared" si="0"/>
        <v>0.25</v>
      </c>
      <c r="M13" s="434">
        <f t="shared" si="0"/>
        <v>0.29000000000000004</v>
      </c>
      <c r="N13" s="434">
        <f t="shared" si="0"/>
        <v>17.71</v>
      </c>
      <c r="O13" s="434">
        <f t="shared" si="0"/>
        <v>60</v>
      </c>
      <c r="P13" s="435">
        <f t="shared" si="0"/>
        <v>0.15</v>
      </c>
      <c r="Q13" s="433">
        <f t="shared" si="0"/>
        <v>75.349999999999994</v>
      </c>
      <c r="R13" s="434">
        <f t="shared" si="0"/>
        <v>329.46999999999997</v>
      </c>
      <c r="S13" s="434">
        <f t="shared" si="0"/>
        <v>73.13</v>
      </c>
      <c r="T13" s="434">
        <f t="shared" si="0"/>
        <v>4.9800000000000004</v>
      </c>
      <c r="U13" s="434">
        <f t="shared" si="0"/>
        <v>1166.06</v>
      </c>
      <c r="V13" s="434">
        <f t="shared" si="0"/>
        <v>1.7000000000000001E-2</v>
      </c>
      <c r="W13" s="434">
        <f t="shared" si="0"/>
        <v>3.0000000000000001E-3</v>
      </c>
      <c r="X13" s="435">
        <f t="shared" si="0"/>
        <v>2.9990000000000001</v>
      </c>
    </row>
    <row r="14" spans="1:24" s="16" customFormat="1" ht="37.5" customHeight="1" x14ac:dyDescent="0.25">
      <c r="A14" s="103"/>
      <c r="B14" s="175" t="s">
        <v>74</v>
      </c>
      <c r="C14" s="159"/>
      <c r="D14" s="461"/>
      <c r="E14" s="329" t="s">
        <v>20</v>
      </c>
      <c r="F14" s="277">
        <f>F12+F11+F10+F9+F7+F6</f>
        <v>540</v>
      </c>
      <c r="G14" s="280"/>
      <c r="H14" s="948">
        <f t="shared" ref="H14:X14" si="1">H12+H11+H10+H9+H7+H6</f>
        <v>25.79</v>
      </c>
      <c r="I14" s="947">
        <f t="shared" si="1"/>
        <v>23.01</v>
      </c>
      <c r="J14" s="945">
        <f t="shared" si="1"/>
        <v>62.44</v>
      </c>
      <c r="K14" s="464">
        <f t="shared" si="1"/>
        <v>554.13</v>
      </c>
      <c r="L14" s="948">
        <f t="shared" si="1"/>
        <v>0.27</v>
      </c>
      <c r="M14" s="947">
        <f t="shared" si="1"/>
        <v>0.29000000000000004</v>
      </c>
      <c r="N14" s="947">
        <f t="shared" si="1"/>
        <v>20.16</v>
      </c>
      <c r="O14" s="947">
        <f t="shared" si="1"/>
        <v>40</v>
      </c>
      <c r="P14" s="945">
        <f t="shared" si="1"/>
        <v>0.09</v>
      </c>
      <c r="Q14" s="948">
        <f t="shared" si="1"/>
        <v>83.59</v>
      </c>
      <c r="R14" s="947">
        <f t="shared" si="1"/>
        <v>343.46999999999997</v>
      </c>
      <c r="S14" s="947">
        <f t="shared" si="1"/>
        <v>77.950000000000017</v>
      </c>
      <c r="T14" s="947">
        <f t="shared" si="1"/>
        <v>5.23</v>
      </c>
      <c r="U14" s="947">
        <f t="shared" si="1"/>
        <v>1291.0999999999999</v>
      </c>
      <c r="V14" s="947">
        <f t="shared" si="1"/>
        <v>1.6E-2</v>
      </c>
      <c r="W14" s="947">
        <f t="shared" si="1"/>
        <v>3.0000000000000001E-3</v>
      </c>
      <c r="X14" s="945">
        <f t="shared" si="1"/>
        <v>3.0089999999999999</v>
      </c>
    </row>
    <row r="15" spans="1:24" s="16" customFormat="1" ht="37.5" customHeight="1" x14ac:dyDescent="0.25">
      <c r="A15" s="103"/>
      <c r="B15" s="174" t="s">
        <v>73</v>
      </c>
      <c r="C15" s="158"/>
      <c r="D15" s="711"/>
      <c r="E15" s="328" t="s">
        <v>21</v>
      </c>
      <c r="F15" s="174"/>
      <c r="G15" s="692"/>
      <c r="H15" s="332"/>
      <c r="I15" s="66"/>
      <c r="J15" s="325"/>
      <c r="K15" s="371"/>
      <c r="L15" s="332"/>
      <c r="M15" s="66"/>
      <c r="N15" s="66"/>
      <c r="O15" s="66"/>
      <c r="P15" s="325"/>
      <c r="Q15" s="332"/>
      <c r="R15" s="66"/>
      <c r="S15" s="66"/>
      <c r="T15" s="66"/>
      <c r="U15" s="66"/>
      <c r="V15" s="66"/>
      <c r="W15" s="66"/>
      <c r="X15" s="325"/>
    </row>
    <row r="16" spans="1:24" s="16" customFormat="1" ht="37.5" customHeight="1" thickBot="1" x14ac:dyDescent="0.3">
      <c r="A16" s="103"/>
      <c r="B16" s="175" t="s">
        <v>74</v>
      </c>
      <c r="C16" s="160"/>
      <c r="D16" s="716"/>
      <c r="E16" s="717" t="s">
        <v>21</v>
      </c>
      <c r="F16" s="177"/>
      <c r="G16" s="700"/>
      <c r="H16" s="333"/>
      <c r="I16" s="326"/>
      <c r="J16" s="327"/>
      <c r="K16" s="335">
        <f>K14/23.5</f>
        <v>23.58</v>
      </c>
      <c r="L16" s="333"/>
      <c r="M16" s="326"/>
      <c r="N16" s="326"/>
      <c r="O16" s="326"/>
      <c r="P16" s="327"/>
      <c r="Q16" s="333"/>
      <c r="R16" s="326"/>
      <c r="S16" s="326"/>
      <c r="T16" s="326"/>
      <c r="U16" s="326"/>
      <c r="V16" s="326"/>
      <c r="W16" s="326"/>
      <c r="X16" s="327"/>
    </row>
    <row r="17" spans="1:24" s="16" customFormat="1" ht="37.5" customHeight="1" x14ac:dyDescent="0.25">
      <c r="A17" s="137" t="s">
        <v>7</v>
      </c>
      <c r="B17" s="391"/>
      <c r="C17" s="608">
        <v>28</v>
      </c>
      <c r="D17" s="873" t="s">
        <v>19</v>
      </c>
      <c r="E17" s="601" t="s">
        <v>175</v>
      </c>
      <c r="F17" s="874">
        <v>60</v>
      </c>
      <c r="G17" s="576"/>
      <c r="H17" s="48">
        <v>0.48</v>
      </c>
      <c r="I17" s="38">
        <v>0.6</v>
      </c>
      <c r="J17" s="49">
        <v>1.56</v>
      </c>
      <c r="K17" s="590">
        <v>8.4</v>
      </c>
      <c r="L17" s="260">
        <v>0.02</v>
      </c>
      <c r="M17" s="20">
        <v>0.02</v>
      </c>
      <c r="N17" s="20">
        <v>6</v>
      </c>
      <c r="O17" s="20">
        <v>10</v>
      </c>
      <c r="P17" s="21">
        <v>0</v>
      </c>
      <c r="Q17" s="334">
        <v>13.8</v>
      </c>
      <c r="R17" s="50">
        <v>25.2</v>
      </c>
      <c r="S17" s="50">
        <v>8.4</v>
      </c>
      <c r="T17" s="50">
        <v>0.36</v>
      </c>
      <c r="U17" s="50">
        <v>117.6</v>
      </c>
      <c r="V17" s="50">
        <v>0</v>
      </c>
      <c r="W17" s="50">
        <v>0</v>
      </c>
      <c r="X17" s="51">
        <v>0</v>
      </c>
    </row>
    <row r="18" spans="1:24" s="16" customFormat="1" ht="37.5" customHeight="1" x14ac:dyDescent="0.25">
      <c r="A18" s="103"/>
      <c r="B18" s="142"/>
      <c r="C18" s="139">
        <v>33</v>
      </c>
      <c r="D18" s="171" t="s">
        <v>9</v>
      </c>
      <c r="E18" s="208" t="s">
        <v>59</v>
      </c>
      <c r="F18" s="267">
        <v>200</v>
      </c>
      <c r="G18" s="142"/>
      <c r="H18" s="232">
        <v>6.2</v>
      </c>
      <c r="I18" s="13">
        <v>6.38</v>
      </c>
      <c r="J18" s="44">
        <v>12.3</v>
      </c>
      <c r="K18" s="101">
        <v>131.76</v>
      </c>
      <c r="L18" s="232">
        <v>7.0000000000000007E-2</v>
      </c>
      <c r="M18" s="74">
        <v>0.08</v>
      </c>
      <c r="N18" s="13">
        <v>5.17</v>
      </c>
      <c r="O18" s="13">
        <v>120</v>
      </c>
      <c r="P18" s="44">
        <v>0.02</v>
      </c>
      <c r="Q18" s="232">
        <v>24.98</v>
      </c>
      <c r="R18" s="13">
        <v>89.85</v>
      </c>
      <c r="S18" s="13">
        <v>24.24</v>
      </c>
      <c r="T18" s="13">
        <v>1.29</v>
      </c>
      <c r="U18" s="13">
        <v>375.02</v>
      </c>
      <c r="V18" s="13">
        <v>5.0000000000000001E-3</v>
      </c>
      <c r="W18" s="13">
        <v>1E-3</v>
      </c>
      <c r="X18" s="47">
        <v>0.04</v>
      </c>
    </row>
    <row r="19" spans="1:24" s="16" customFormat="1" ht="37.5" customHeight="1" x14ac:dyDescent="0.25">
      <c r="A19" s="105"/>
      <c r="B19" s="142"/>
      <c r="C19" s="139">
        <v>321</v>
      </c>
      <c r="D19" s="171" t="s">
        <v>10</v>
      </c>
      <c r="E19" s="208" t="s">
        <v>176</v>
      </c>
      <c r="F19" s="267">
        <v>90</v>
      </c>
      <c r="G19" s="142"/>
      <c r="H19" s="231">
        <v>19.78</v>
      </c>
      <c r="I19" s="15">
        <v>24.51</v>
      </c>
      <c r="J19" s="42">
        <v>2.52</v>
      </c>
      <c r="K19" s="243">
        <v>312.27999999999997</v>
      </c>
      <c r="L19" s="231">
        <v>7.0000000000000007E-2</v>
      </c>
      <c r="M19" s="17">
        <v>0.21</v>
      </c>
      <c r="N19" s="15">
        <v>1.1599999999999999</v>
      </c>
      <c r="O19" s="15">
        <v>80</v>
      </c>
      <c r="P19" s="42">
        <v>0.28999999999999998</v>
      </c>
      <c r="Q19" s="231">
        <v>201.57</v>
      </c>
      <c r="R19" s="15">
        <v>279.95</v>
      </c>
      <c r="S19" s="15">
        <v>23.85</v>
      </c>
      <c r="T19" s="15">
        <v>1.1499999999999999</v>
      </c>
      <c r="U19" s="15">
        <v>232.16</v>
      </c>
      <c r="V19" s="15">
        <v>5.5999999999999999E-3</v>
      </c>
      <c r="W19" s="15">
        <v>2.47E-3</v>
      </c>
      <c r="X19" s="47">
        <v>0.1</v>
      </c>
    </row>
    <row r="20" spans="1:24" s="16" customFormat="1" ht="37.5" customHeight="1" x14ac:dyDescent="0.25">
      <c r="A20" s="105"/>
      <c r="B20" s="142"/>
      <c r="C20" s="139">
        <v>65</v>
      </c>
      <c r="D20" s="171" t="s">
        <v>49</v>
      </c>
      <c r="E20" s="208" t="s">
        <v>54</v>
      </c>
      <c r="F20" s="267">
        <v>150</v>
      </c>
      <c r="G20" s="142"/>
      <c r="H20" s="232">
        <v>6.76</v>
      </c>
      <c r="I20" s="13">
        <v>3.93</v>
      </c>
      <c r="J20" s="44">
        <v>41.29</v>
      </c>
      <c r="K20" s="101">
        <v>227.48</v>
      </c>
      <c r="L20" s="232">
        <v>0.08</v>
      </c>
      <c r="M20" s="74">
        <v>0.03</v>
      </c>
      <c r="N20" s="13">
        <v>0</v>
      </c>
      <c r="O20" s="13">
        <v>10</v>
      </c>
      <c r="P20" s="44">
        <v>0.06</v>
      </c>
      <c r="Q20" s="232">
        <v>13.54</v>
      </c>
      <c r="R20" s="13">
        <v>50.83</v>
      </c>
      <c r="S20" s="13">
        <v>9.14</v>
      </c>
      <c r="T20" s="13">
        <v>0.93</v>
      </c>
      <c r="U20" s="13">
        <v>72.5</v>
      </c>
      <c r="V20" s="13">
        <v>1E-3</v>
      </c>
      <c r="W20" s="13">
        <v>0</v>
      </c>
      <c r="X20" s="47">
        <v>0.01</v>
      </c>
    </row>
    <row r="21" spans="1:24" s="16" customFormat="1" ht="37.5" customHeight="1" x14ac:dyDescent="0.25">
      <c r="A21" s="105"/>
      <c r="B21" s="142"/>
      <c r="C21" s="139">
        <v>114</v>
      </c>
      <c r="D21" s="171" t="s">
        <v>46</v>
      </c>
      <c r="E21" s="208" t="s">
        <v>52</v>
      </c>
      <c r="F21" s="267">
        <v>200</v>
      </c>
      <c r="G21" s="142"/>
      <c r="H21" s="231">
        <v>0</v>
      </c>
      <c r="I21" s="15">
        <v>0</v>
      </c>
      <c r="J21" s="42">
        <v>7.27</v>
      </c>
      <c r="K21" s="242">
        <v>28.73</v>
      </c>
      <c r="L21" s="231">
        <v>0</v>
      </c>
      <c r="M21" s="17">
        <v>0</v>
      </c>
      <c r="N21" s="15">
        <v>0</v>
      </c>
      <c r="O21" s="15">
        <v>0</v>
      </c>
      <c r="P21" s="18">
        <v>0</v>
      </c>
      <c r="Q21" s="231">
        <v>0.26</v>
      </c>
      <c r="R21" s="15">
        <v>0.03</v>
      </c>
      <c r="S21" s="15">
        <v>0.03</v>
      </c>
      <c r="T21" s="15">
        <v>0.02</v>
      </c>
      <c r="U21" s="15">
        <v>0.28999999999999998</v>
      </c>
      <c r="V21" s="15">
        <v>0</v>
      </c>
      <c r="W21" s="15">
        <v>0</v>
      </c>
      <c r="X21" s="42">
        <v>0</v>
      </c>
    </row>
    <row r="22" spans="1:24" s="16" customFormat="1" ht="37.5" customHeight="1" x14ac:dyDescent="0.25">
      <c r="A22" s="105"/>
      <c r="B22" s="142"/>
      <c r="C22" s="141">
        <v>119</v>
      </c>
      <c r="D22" s="171" t="s">
        <v>14</v>
      </c>
      <c r="E22" s="142" t="s">
        <v>55</v>
      </c>
      <c r="F22" s="176">
        <v>20</v>
      </c>
      <c r="G22" s="123"/>
      <c r="H22" s="231">
        <v>1.52</v>
      </c>
      <c r="I22" s="15">
        <v>0.16</v>
      </c>
      <c r="J22" s="42">
        <v>9.84</v>
      </c>
      <c r="K22" s="242">
        <v>47</v>
      </c>
      <c r="L22" s="231">
        <v>0.02</v>
      </c>
      <c r="M22" s="15">
        <v>0.01</v>
      </c>
      <c r="N22" s="15">
        <v>0</v>
      </c>
      <c r="O22" s="15">
        <v>0</v>
      </c>
      <c r="P22" s="18">
        <v>0</v>
      </c>
      <c r="Q22" s="231">
        <v>4</v>
      </c>
      <c r="R22" s="15">
        <v>13</v>
      </c>
      <c r="S22" s="15">
        <v>2.8</v>
      </c>
      <c r="T22" s="15">
        <v>0.22</v>
      </c>
      <c r="U22" s="15">
        <v>18.600000000000001</v>
      </c>
      <c r="V22" s="15">
        <v>1E-3</v>
      </c>
      <c r="W22" s="15">
        <v>1E-3</v>
      </c>
      <c r="X22" s="42">
        <v>2.9</v>
      </c>
    </row>
    <row r="23" spans="1:24" s="16" customFormat="1" ht="37.5" customHeight="1" x14ac:dyDescent="0.25">
      <c r="A23" s="105"/>
      <c r="B23" s="142"/>
      <c r="C23" s="139">
        <v>120</v>
      </c>
      <c r="D23" s="171" t="s">
        <v>15</v>
      </c>
      <c r="E23" s="142" t="s">
        <v>47</v>
      </c>
      <c r="F23" s="126">
        <v>20</v>
      </c>
      <c r="G23" s="126"/>
      <c r="H23" s="19">
        <v>1.32</v>
      </c>
      <c r="I23" s="20">
        <v>0.24</v>
      </c>
      <c r="J23" s="21">
        <v>8.0399999999999991</v>
      </c>
      <c r="K23" s="459">
        <v>39.6</v>
      </c>
      <c r="L23" s="260">
        <v>0.03</v>
      </c>
      <c r="M23" s="19">
        <v>0.02</v>
      </c>
      <c r="N23" s="20">
        <v>0</v>
      </c>
      <c r="O23" s="20">
        <v>0</v>
      </c>
      <c r="P23" s="47">
        <v>0</v>
      </c>
      <c r="Q23" s="260">
        <v>5.8</v>
      </c>
      <c r="R23" s="20">
        <v>30</v>
      </c>
      <c r="S23" s="20">
        <v>9.4</v>
      </c>
      <c r="T23" s="20">
        <v>0.78</v>
      </c>
      <c r="U23" s="20">
        <v>47</v>
      </c>
      <c r="V23" s="20">
        <v>1E-3</v>
      </c>
      <c r="W23" s="20">
        <v>1E-3</v>
      </c>
      <c r="X23" s="47">
        <v>0</v>
      </c>
    </row>
    <row r="24" spans="1:24" s="16" customFormat="1" ht="37.5" customHeight="1" x14ac:dyDescent="0.25">
      <c r="A24" s="105"/>
      <c r="B24" s="142"/>
      <c r="C24" s="623"/>
      <c r="D24" s="665"/>
      <c r="E24" s="288" t="s">
        <v>20</v>
      </c>
      <c r="F24" s="123">
        <f>SUM(F17:F23)</f>
        <v>740</v>
      </c>
      <c r="G24" s="142"/>
      <c r="H24" s="191">
        <f>SUM(H17:H23)</f>
        <v>36.06</v>
      </c>
      <c r="I24" s="14">
        <f>SUM(I17:I23)</f>
        <v>35.82</v>
      </c>
      <c r="J24" s="45">
        <f>SUM(J17:J23)</f>
        <v>82.82</v>
      </c>
      <c r="K24" s="302">
        <f>SUM(K17:K23)</f>
        <v>795.25</v>
      </c>
      <c r="L24" s="718">
        <f t="shared" ref="L24:X24" si="2">SUM(L17:L23)</f>
        <v>0.29000000000000004</v>
      </c>
      <c r="M24" s="875">
        <f t="shared" si="2"/>
        <v>0.37</v>
      </c>
      <c r="N24" s="719">
        <f t="shared" si="2"/>
        <v>12.33</v>
      </c>
      <c r="O24" s="719">
        <f t="shared" si="2"/>
        <v>220</v>
      </c>
      <c r="P24" s="720">
        <f t="shared" si="2"/>
        <v>0.37</v>
      </c>
      <c r="Q24" s="718">
        <f t="shared" si="2"/>
        <v>263.95</v>
      </c>
      <c r="R24" s="719">
        <f t="shared" si="2"/>
        <v>488.85999999999996</v>
      </c>
      <c r="S24" s="719">
        <f t="shared" si="2"/>
        <v>77.86</v>
      </c>
      <c r="T24" s="719">
        <f t="shared" si="2"/>
        <v>4.75</v>
      </c>
      <c r="U24" s="719">
        <f t="shared" si="2"/>
        <v>863.17</v>
      </c>
      <c r="V24" s="719">
        <f t="shared" si="2"/>
        <v>1.3600000000000001E-2</v>
      </c>
      <c r="W24" s="719">
        <f t="shared" si="2"/>
        <v>5.47E-3</v>
      </c>
      <c r="X24" s="47">
        <f t="shared" si="2"/>
        <v>3.05</v>
      </c>
    </row>
    <row r="25" spans="1:24" s="16" customFormat="1" ht="37.5" customHeight="1" thickBot="1" x14ac:dyDescent="0.3">
      <c r="A25" s="247"/>
      <c r="B25" s="724"/>
      <c r="C25" s="837"/>
      <c r="D25" s="668"/>
      <c r="E25" s="338" t="s">
        <v>21</v>
      </c>
      <c r="F25" s="668"/>
      <c r="G25" s="666"/>
      <c r="H25" s="672"/>
      <c r="I25" s="674"/>
      <c r="J25" s="675"/>
      <c r="K25" s="303">
        <f>K24/23.5</f>
        <v>33.840425531914896</v>
      </c>
      <c r="L25" s="672"/>
      <c r="M25" s="673"/>
      <c r="N25" s="674"/>
      <c r="O25" s="674"/>
      <c r="P25" s="675"/>
      <c r="Q25" s="672"/>
      <c r="R25" s="674"/>
      <c r="S25" s="674"/>
      <c r="T25" s="674"/>
      <c r="U25" s="674"/>
      <c r="V25" s="674"/>
      <c r="W25" s="674"/>
      <c r="X25" s="145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A27" s="523" t="s">
        <v>65</v>
      </c>
      <c r="B27" s="828"/>
      <c r="C27" s="525"/>
      <c r="D27" s="11"/>
      <c r="E27" s="25"/>
      <c r="F27" s="26"/>
      <c r="G27" s="11"/>
      <c r="H27" s="9"/>
      <c r="I27" s="11"/>
      <c r="J27" s="11"/>
    </row>
    <row r="28" spans="1:24" ht="18.75" x14ac:dyDescent="0.25">
      <c r="A28" s="526" t="s">
        <v>66</v>
      </c>
      <c r="B28" s="829"/>
      <c r="C28" s="527"/>
      <c r="D28" s="11"/>
      <c r="E28" s="25"/>
      <c r="F28" s="26"/>
      <c r="G28" s="11"/>
      <c r="H28" s="11"/>
      <c r="I28" s="11"/>
      <c r="J28" s="11"/>
    </row>
    <row r="29" spans="1:24" x14ac:dyDescent="0.25">
      <c r="A29" s="11"/>
      <c r="B29" s="827"/>
      <c r="C29" s="347"/>
      <c r="D29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topLeftCell="E1" zoomScale="70" zoomScaleNormal="70" workbookViewId="0">
      <selection activeCell="J26" sqref="J26"/>
    </sheetView>
  </sheetViews>
  <sheetFormatPr defaultRowHeight="15" x14ac:dyDescent="0.25"/>
  <cols>
    <col min="1" max="2" width="20.28515625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80"/>
      <c r="C4" s="656" t="s">
        <v>39</v>
      </c>
      <c r="D4" s="238"/>
      <c r="E4" s="657"/>
      <c r="F4" s="658"/>
      <c r="G4" s="656"/>
      <c r="H4" s="850" t="s">
        <v>22</v>
      </c>
      <c r="I4" s="851"/>
      <c r="J4" s="852"/>
      <c r="K4" s="678" t="s">
        <v>23</v>
      </c>
      <c r="L4" s="978" t="s">
        <v>24</v>
      </c>
      <c r="M4" s="979"/>
      <c r="N4" s="980"/>
      <c r="O4" s="980"/>
      <c r="P4" s="981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28.5" customHeight="1" thickBot="1" x14ac:dyDescent="0.3">
      <c r="A5" s="528" t="s">
        <v>0</v>
      </c>
      <c r="B5" s="632"/>
      <c r="C5" s="506" t="s">
        <v>40</v>
      </c>
      <c r="D5" s="721" t="s">
        <v>41</v>
      </c>
      <c r="E5" s="506" t="s">
        <v>38</v>
      </c>
      <c r="F5" s="240" t="s">
        <v>26</v>
      </c>
      <c r="G5" s="506" t="s">
        <v>37</v>
      </c>
      <c r="H5" s="535" t="s">
        <v>27</v>
      </c>
      <c r="I5" s="498" t="s">
        <v>28</v>
      </c>
      <c r="J5" s="821" t="s">
        <v>29</v>
      </c>
      <c r="K5" s="722" t="s">
        <v>30</v>
      </c>
      <c r="L5" s="521" t="s">
        <v>31</v>
      </c>
      <c r="M5" s="521" t="s">
        <v>116</v>
      </c>
      <c r="N5" s="521" t="s">
        <v>32</v>
      </c>
      <c r="O5" s="531" t="s">
        <v>117</v>
      </c>
      <c r="P5" s="521" t="s">
        <v>118</v>
      </c>
      <c r="Q5" s="521" t="s">
        <v>33</v>
      </c>
      <c r="R5" s="521" t="s">
        <v>34</v>
      </c>
      <c r="S5" s="521" t="s">
        <v>35</v>
      </c>
      <c r="T5" s="521" t="s">
        <v>36</v>
      </c>
      <c r="U5" s="521" t="s">
        <v>119</v>
      </c>
      <c r="V5" s="521" t="s">
        <v>120</v>
      </c>
      <c r="W5" s="521" t="s">
        <v>121</v>
      </c>
      <c r="X5" s="658" t="s">
        <v>122</v>
      </c>
    </row>
    <row r="6" spans="1:24" s="16" customFormat="1" ht="38.25" customHeight="1" x14ac:dyDescent="0.25">
      <c r="A6" s="137" t="s">
        <v>6</v>
      </c>
      <c r="B6" s="840"/>
      <c r="C6" s="536">
        <v>25</v>
      </c>
      <c r="D6" s="662" t="s">
        <v>19</v>
      </c>
      <c r="E6" s="337" t="s">
        <v>50</v>
      </c>
      <c r="F6" s="355">
        <v>150</v>
      </c>
      <c r="G6" s="130"/>
      <c r="H6" s="39">
        <v>0.6</v>
      </c>
      <c r="I6" s="40">
        <v>0.45</v>
      </c>
      <c r="J6" s="43">
        <v>15.45</v>
      </c>
      <c r="K6" s="183">
        <v>70.5</v>
      </c>
      <c r="L6" s="251">
        <v>0.03</v>
      </c>
      <c r="M6" s="39">
        <v>0.05</v>
      </c>
      <c r="N6" s="40">
        <v>7.5</v>
      </c>
      <c r="O6" s="40">
        <v>0</v>
      </c>
      <c r="P6" s="41">
        <v>0</v>
      </c>
      <c r="Q6" s="251">
        <v>28.5</v>
      </c>
      <c r="R6" s="40">
        <v>24</v>
      </c>
      <c r="S6" s="40">
        <v>18</v>
      </c>
      <c r="T6" s="40">
        <v>0</v>
      </c>
      <c r="U6" s="40">
        <v>232.5</v>
      </c>
      <c r="V6" s="40">
        <v>1E-3</v>
      </c>
      <c r="W6" s="40">
        <v>0</v>
      </c>
      <c r="X6" s="51">
        <v>0.01</v>
      </c>
    </row>
    <row r="7" spans="1:24" s="16" customFormat="1" ht="38.25" customHeight="1" x14ac:dyDescent="0.25">
      <c r="A7" s="103"/>
      <c r="B7" s="841"/>
      <c r="C7" s="561">
        <v>196</v>
      </c>
      <c r="D7" s="196" t="s">
        <v>62</v>
      </c>
      <c r="E7" s="150" t="s">
        <v>124</v>
      </c>
      <c r="F7" s="126">
        <v>150</v>
      </c>
      <c r="G7" s="143"/>
      <c r="H7" s="19">
        <v>25.34</v>
      </c>
      <c r="I7" s="20">
        <v>11.2</v>
      </c>
      <c r="J7" s="21">
        <v>29.53</v>
      </c>
      <c r="K7" s="184">
        <v>322.83</v>
      </c>
      <c r="L7" s="260">
        <v>0.06</v>
      </c>
      <c r="M7" s="19">
        <v>0.3</v>
      </c>
      <c r="N7" s="20">
        <v>0.27</v>
      </c>
      <c r="O7" s="20">
        <v>50</v>
      </c>
      <c r="P7" s="47">
        <v>0.27</v>
      </c>
      <c r="Q7" s="260">
        <v>198.91</v>
      </c>
      <c r="R7" s="20">
        <v>267.88</v>
      </c>
      <c r="S7" s="20">
        <v>36.64</v>
      </c>
      <c r="T7" s="20">
        <v>1.19</v>
      </c>
      <c r="U7" s="20">
        <v>156.19999999999999</v>
      </c>
      <c r="V7" s="20">
        <v>8.9999999999999993E-3</v>
      </c>
      <c r="W7" s="20">
        <v>3.1E-2</v>
      </c>
      <c r="X7" s="47">
        <v>0.04</v>
      </c>
    </row>
    <row r="8" spans="1:24" s="16" customFormat="1" ht="38.25" customHeight="1" x14ac:dyDescent="0.25">
      <c r="A8" s="103"/>
      <c r="B8" s="841"/>
      <c r="C8" s="139">
        <v>114</v>
      </c>
      <c r="D8" s="171" t="s">
        <v>46</v>
      </c>
      <c r="E8" s="208" t="s">
        <v>52</v>
      </c>
      <c r="F8" s="644">
        <v>200</v>
      </c>
      <c r="G8" s="125"/>
      <c r="H8" s="17">
        <v>0</v>
      </c>
      <c r="I8" s="15">
        <v>0</v>
      </c>
      <c r="J8" s="18">
        <v>7.27</v>
      </c>
      <c r="K8" s="181">
        <v>28.73</v>
      </c>
      <c r="L8" s="231">
        <v>0</v>
      </c>
      <c r="M8" s="17">
        <v>0</v>
      </c>
      <c r="N8" s="15">
        <v>0</v>
      </c>
      <c r="O8" s="15">
        <v>0</v>
      </c>
      <c r="P8" s="42">
        <v>0</v>
      </c>
      <c r="Q8" s="231">
        <v>0.26</v>
      </c>
      <c r="R8" s="15">
        <v>0.03</v>
      </c>
      <c r="S8" s="15">
        <v>0.03</v>
      </c>
      <c r="T8" s="15">
        <v>0.02</v>
      </c>
      <c r="U8" s="15">
        <v>0.28999999999999998</v>
      </c>
      <c r="V8" s="15">
        <v>0</v>
      </c>
      <c r="W8" s="15">
        <v>0</v>
      </c>
      <c r="X8" s="42">
        <v>0</v>
      </c>
    </row>
    <row r="9" spans="1:24" s="16" customFormat="1" ht="38.25" customHeight="1" x14ac:dyDescent="0.25">
      <c r="A9" s="103"/>
      <c r="B9" s="841"/>
      <c r="C9" s="141">
        <v>121</v>
      </c>
      <c r="D9" s="171" t="s">
        <v>14</v>
      </c>
      <c r="E9" s="208" t="s">
        <v>51</v>
      </c>
      <c r="F9" s="267">
        <v>30</v>
      </c>
      <c r="G9" s="125"/>
      <c r="H9" s="17">
        <v>2.25</v>
      </c>
      <c r="I9" s="15">
        <v>0.87</v>
      </c>
      <c r="J9" s="18">
        <v>14.94</v>
      </c>
      <c r="K9" s="181">
        <v>78.599999999999994</v>
      </c>
      <c r="L9" s="231">
        <v>0.03</v>
      </c>
      <c r="M9" s="17">
        <v>0.01</v>
      </c>
      <c r="N9" s="15">
        <v>0</v>
      </c>
      <c r="O9" s="15">
        <v>0</v>
      </c>
      <c r="P9" s="42">
        <v>0</v>
      </c>
      <c r="Q9" s="231">
        <v>5.7</v>
      </c>
      <c r="R9" s="15">
        <v>19.5</v>
      </c>
      <c r="S9" s="15">
        <v>3.9</v>
      </c>
      <c r="T9" s="15">
        <v>0.36</v>
      </c>
      <c r="U9" s="15">
        <v>27.6</v>
      </c>
      <c r="V9" s="15">
        <v>0</v>
      </c>
      <c r="W9" s="15">
        <v>0</v>
      </c>
      <c r="X9" s="42">
        <v>0</v>
      </c>
    </row>
    <row r="10" spans="1:24" s="16" customFormat="1" ht="33" customHeight="1" x14ac:dyDescent="0.25">
      <c r="A10" s="103"/>
      <c r="B10" s="841"/>
      <c r="C10" s="139"/>
      <c r="D10" s="171"/>
      <c r="E10" s="288" t="s">
        <v>20</v>
      </c>
      <c r="F10" s="294">
        <f>SUM(F6:F9)</f>
        <v>530</v>
      </c>
      <c r="G10" s="125"/>
      <c r="H10" s="17">
        <f t="shared" ref="H10:X10" si="0">SUM(H6:H9)</f>
        <v>28.19</v>
      </c>
      <c r="I10" s="15">
        <f t="shared" si="0"/>
        <v>12.519999999999998</v>
      </c>
      <c r="J10" s="18">
        <f t="shared" si="0"/>
        <v>67.19</v>
      </c>
      <c r="K10" s="343">
        <f t="shared" si="0"/>
        <v>500.65999999999997</v>
      </c>
      <c r="L10" s="231">
        <f t="shared" si="0"/>
        <v>0.12</v>
      </c>
      <c r="M10" s="231">
        <f t="shared" si="0"/>
        <v>0.36</v>
      </c>
      <c r="N10" s="15">
        <f t="shared" si="0"/>
        <v>7.77</v>
      </c>
      <c r="O10" s="15">
        <f t="shared" si="0"/>
        <v>50</v>
      </c>
      <c r="P10" s="42">
        <f t="shared" si="0"/>
        <v>0.27</v>
      </c>
      <c r="Q10" s="231">
        <f t="shared" si="0"/>
        <v>233.36999999999998</v>
      </c>
      <c r="R10" s="15">
        <f t="shared" si="0"/>
        <v>311.40999999999997</v>
      </c>
      <c r="S10" s="15">
        <f t="shared" si="0"/>
        <v>58.57</v>
      </c>
      <c r="T10" s="15">
        <f t="shared" si="0"/>
        <v>1.5699999999999998</v>
      </c>
      <c r="U10" s="15">
        <f t="shared" si="0"/>
        <v>416.59000000000003</v>
      </c>
      <c r="V10" s="15">
        <f t="shared" si="0"/>
        <v>9.9999999999999985E-3</v>
      </c>
      <c r="W10" s="15">
        <f t="shared" si="0"/>
        <v>3.1E-2</v>
      </c>
      <c r="X10" s="47">
        <f t="shared" si="0"/>
        <v>0.05</v>
      </c>
    </row>
    <row r="11" spans="1:24" s="16" customFormat="1" ht="38.25" customHeight="1" thickBot="1" x14ac:dyDescent="0.3">
      <c r="A11" s="311"/>
      <c r="B11" s="849"/>
      <c r="C11" s="844"/>
      <c r="D11" s="723"/>
      <c r="E11" s="338" t="s">
        <v>21</v>
      </c>
      <c r="F11" s="339"/>
      <c r="G11" s="724"/>
      <c r="H11" s="340"/>
      <c r="I11" s="69"/>
      <c r="J11" s="341"/>
      <c r="K11" s="342">
        <f>K10/23.5</f>
        <v>21.304680851063829</v>
      </c>
      <c r="L11" s="344"/>
      <c r="M11" s="340"/>
      <c r="N11" s="69"/>
      <c r="O11" s="69"/>
      <c r="P11" s="70"/>
      <c r="Q11" s="344"/>
      <c r="R11" s="69"/>
      <c r="S11" s="69"/>
      <c r="T11" s="69"/>
      <c r="U11" s="69"/>
      <c r="V11" s="69"/>
      <c r="W11" s="69"/>
      <c r="X11" s="145"/>
    </row>
    <row r="12" spans="1:24" s="16" customFormat="1" ht="38.25" customHeight="1" x14ac:dyDescent="0.25">
      <c r="A12" s="103" t="s">
        <v>7</v>
      </c>
      <c r="B12" s="848"/>
      <c r="C12" s="608">
        <v>243</v>
      </c>
      <c r="D12" s="725" t="s">
        <v>19</v>
      </c>
      <c r="E12" s="726" t="s">
        <v>188</v>
      </c>
      <c r="F12" s="727">
        <v>60</v>
      </c>
      <c r="G12" s="576"/>
      <c r="H12" s="48">
        <v>1.73</v>
      </c>
      <c r="I12" s="38">
        <v>6.13</v>
      </c>
      <c r="J12" s="49">
        <v>5.07</v>
      </c>
      <c r="K12" s="503">
        <v>85.7</v>
      </c>
      <c r="L12" s="244">
        <v>0.03</v>
      </c>
      <c r="M12" s="38">
        <v>0.03</v>
      </c>
      <c r="N12" s="38">
        <v>1.55</v>
      </c>
      <c r="O12" s="38">
        <v>228</v>
      </c>
      <c r="P12" s="212">
        <v>0</v>
      </c>
      <c r="Q12" s="244">
        <v>19.02</v>
      </c>
      <c r="R12" s="38">
        <v>43.57</v>
      </c>
      <c r="S12" s="38">
        <v>16.670000000000002</v>
      </c>
      <c r="T12" s="38">
        <v>0.57999999999999996</v>
      </c>
      <c r="U12" s="38">
        <v>128.69</v>
      </c>
      <c r="V12" s="38">
        <v>1E-3</v>
      </c>
      <c r="W12" s="38">
        <v>2.9999999999999997E-4</v>
      </c>
      <c r="X12" s="212">
        <v>0.01</v>
      </c>
    </row>
    <row r="13" spans="1:24" s="16" customFormat="1" ht="38.25" customHeight="1" x14ac:dyDescent="0.25">
      <c r="A13" s="103"/>
      <c r="B13" s="841"/>
      <c r="C13" s="140">
        <v>32</v>
      </c>
      <c r="D13" s="663" t="s">
        <v>9</v>
      </c>
      <c r="E13" s="645" t="s">
        <v>53</v>
      </c>
      <c r="F13" s="728">
        <v>200</v>
      </c>
      <c r="G13" s="161"/>
      <c r="H13" s="232">
        <v>5.88</v>
      </c>
      <c r="I13" s="13">
        <v>8.82</v>
      </c>
      <c r="J13" s="44">
        <v>9.6</v>
      </c>
      <c r="K13" s="101">
        <v>142.19999999999999</v>
      </c>
      <c r="L13" s="232">
        <v>0.04</v>
      </c>
      <c r="M13" s="13">
        <v>0.08</v>
      </c>
      <c r="N13" s="13">
        <v>2.2400000000000002</v>
      </c>
      <c r="O13" s="13">
        <v>132.44</v>
      </c>
      <c r="P13" s="23">
        <v>0.06</v>
      </c>
      <c r="Q13" s="232">
        <v>32.880000000000003</v>
      </c>
      <c r="R13" s="13">
        <v>83.64</v>
      </c>
      <c r="S13" s="34">
        <v>22.74</v>
      </c>
      <c r="T13" s="13">
        <v>1.44</v>
      </c>
      <c r="U13" s="13">
        <v>320.8</v>
      </c>
      <c r="V13" s="13">
        <v>6.0000000000000001E-3</v>
      </c>
      <c r="W13" s="13">
        <v>0</v>
      </c>
      <c r="X13" s="44">
        <v>3.5999999999999997E-2</v>
      </c>
    </row>
    <row r="14" spans="1:24" s="16" customFormat="1" ht="38.25" customHeight="1" x14ac:dyDescent="0.25">
      <c r="A14" s="105"/>
      <c r="B14" s="846"/>
      <c r="C14" s="561">
        <v>90</v>
      </c>
      <c r="D14" s="143" t="s">
        <v>10</v>
      </c>
      <c r="E14" s="270" t="s">
        <v>111</v>
      </c>
      <c r="F14" s="220">
        <v>90</v>
      </c>
      <c r="G14" s="100"/>
      <c r="H14" s="378">
        <v>15.51</v>
      </c>
      <c r="I14" s="92">
        <v>15.07</v>
      </c>
      <c r="J14" s="97">
        <v>8.44</v>
      </c>
      <c r="K14" s="602">
        <v>232.47</v>
      </c>
      <c r="L14" s="237">
        <v>0.12</v>
      </c>
      <c r="M14" s="78">
        <v>0.1</v>
      </c>
      <c r="N14" s="78">
        <v>0.74</v>
      </c>
      <c r="O14" s="78">
        <v>10</v>
      </c>
      <c r="P14" s="79">
        <v>0.08</v>
      </c>
      <c r="Q14" s="237">
        <v>14.74</v>
      </c>
      <c r="R14" s="78">
        <v>135.13</v>
      </c>
      <c r="S14" s="78">
        <v>18.04</v>
      </c>
      <c r="T14" s="78">
        <v>1.43</v>
      </c>
      <c r="U14" s="78">
        <v>201.94</v>
      </c>
      <c r="V14" s="78">
        <v>3.0000000000000001E-3</v>
      </c>
      <c r="W14" s="78">
        <v>3.0000000000000001E-3</v>
      </c>
      <c r="X14" s="199">
        <v>7.0000000000000007E-2</v>
      </c>
    </row>
    <row r="15" spans="1:24" s="16" customFormat="1" ht="38.25" customHeight="1" x14ac:dyDescent="0.25">
      <c r="A15" s="105"/>
      <c r="B15" s="846"/>
      <c r="C15" s="139">
        <v>54</v>
      </c>
      <c r="D15" s="171" t="s">
        <v>49</v>
      </c>
      <c r="E15" s="142" t="s">
        <v>43</v>
      </c>
      <c r="F15" s="139">
        <v>150</v>
      </c>
      <c r="G15" s="163"/>
      <c r="H15" s="260">
        <v>7.26</v>
      </c>
      <c r="I15" s="20">
        <v>4.96</v>
      </c>
      <c r="J15" s="47">
        <v>31.76</v>
      </c>
      <c r="K15" s="259">
        <v>198.84</v>
      </c>
      <c r="L15" s="260">
        <v>0.19</v>
      </c>
      <c r="M15" s="20">
        <v>0.1</v>
      </c>
      <c r="N15" s="20">
        <v>0</v>
      </c>
      <c r="O15" s="20">
        <v>10</v>
      </c>
      <c r="P15" s="21">
        <v>0.06</v>
      </c>
      <c r="Q15" s="260">
        <v>13.09</v>
      </c>
      <c r="R15" s="20">
        <v>159.71</v>
      </c>
      <c r="S15" s="20">
        <v>106.22</v>
      </c>
      <c r="T15" s="20">
        <v>3.57</v>
      </c>
      <c r="U15" s="20">
        <v>193.67</v>
      </c>
      <c r="V15" s="20">
        <v>2E-3</v>
      </c>
      <c r="W15" s="20">
        <v>3.0000000000000001E-3</v>
      </c>
      <c r="X15" s="47">
        <v>0.01</v>
      </c>
    </row>
    <row r="16" spans="1:24" s="16" customFormat="1" ht="38.25" customHeight="1" x14ac:dyDescent="0.25">
      <c r="A16" s="105"/>
      <c r="B16" s="842"/>
      <c r="C16" s="139">
        <v>107</v>
      </c>
      <c r="D16" s="171" t="s">
        <v>18</v>
      </c>
      <c r="E16" s="360" t="s">
        <v>132</v>
      </c>
      <c r="F16" s="729">
        <v>200</v>
      </c>
      <c r="G16" s="163"/>
      <c r="H16" s="231">
        <v>1</v>
      </c>
      <c r="I16" s="15">
        <v>0.2</v>
      </c>
      <c r="J16" s="42">
        <v>20.2</v>
      </c>
      <c r="K16" s="242">
        <v>92</v>
      </c>
      <c r="L16" s="231">
        <v>0.02</v>
      </c>
      <c r="M16" s="15">
        <v>0.02</v>
      </c>
      <c r="N16" s="15">
        <v>4</v>
      </c>
      <c r="O16" s="15">
        <v>0</v>
      </c>
      <c r="P16" s="18">
        <v>0</v>
      </c>
      <c r="Q16" s="231">
        <v>14</v>
      </c>
      <c r="R16" s="15">
        <v>14</v>
      </c>
      <c r="S16" s="15">
        <v>8</v>
      </c>
      <c r="T16" s="15">
        <v>2.8</v>
      </c>
      <c r="U16" s="15">
        <v>240</v>
      </c>
      <c r="V16" s="15">
        <v>2E-3</v>
      </c>
      <c r="W16" s="15">
        <v>0</v>
      </c>
      <c r="X16" s="42">
        <v>0</v>
      </c>
    </row>
    <row r="17" spans="1:24" s="16" customFormat="1" ht="38.25" customHeight="1" x14ac:dyDescent="0.25">
      <c r="A17" s="105"/>
      <c r="B17" s="842"/>
      <c r="C17" s="141">
        <v>119</v>
      </c>
      <c r="D17" s="171" t="s">
        <v>14</v>
      </c>
      <c r="E17" s="142" t="s">
        <v>55</v>
      </c>
      <c r="F17" s="176">
        <v>20</v>
      </c>
      <c r="G17" s="123"/>
      <c r="H17" s="231">
        <v>1.52</v>
      </c>
      <c r="I17" s="15">
        <v>0.16</v>
      </c>
      <c r="J17" s="42">
        <v>9.84</v>
      </c>
      <c r="K17" s="242">
        <v>47</v>
      </c>
      <c r="L17" s="231">
        <v>0.02</v>
      </c>
      <c r="M17" s="15">
        <v>0.01</v>
      </c>
      <c r="N17" s="15">
        <v>0</v>
      </c>
      <c r="O17" s="15">
        <v>0</v>
      </c>
      <c r="P17" s="18">
        <v>0</v>
      </c>
      <c r="Q17" s="231">
        <v>4</v>
      </c>
      <c r="R17" s="15">
        <v>13</v>
      </c>
      <c r="S17" s="15">
        <v>2.8</v>
      </c>
      <c r="T17" s="15">
        <v>0.22</v>
      </c>
      <c r="U17" s="15">
        <v>18.600000000000001</v>
      </c>
      <c r="V17" s="15">
        <v>1E-3</v>
      </c>
      <c r="W17" s="15">
        <v>1E-3</v>
      </c>
      <c r="X17" s="42">
        <v>2.9</v>
      </c>
    </row>
    <row r="18" spans="1:24" s="16" customFormat="1" ht="38.25" customHeight="1" x14ac:dyDescent="0.25">
      <c r="A18" s="105"/>
      <c r="B18" s="842"/>
      <c r="C18" s="139">
        <v>120</v>
      </c>
      <c r="D18" s="171" t="s">
        <v>15</v>
      </c>
      <c r="E18" s="142" t="s">
        <v>47</v>
      </c>
      <c r="F18" s="126">
        <v>20</v>
      </c>
      <c r="G18" s="126"/>
      <c r="H18" s="19">
        <v>1.32</v>
      </c>
      <c r="I18" s="20">
        <v>0.24</v>
      </c>
      <c r="J18" s="21">
        <v>8.0399999999999991</v>
      </c>
      <c r="K18" s="258">
        <v>39.6</v>
      </c>
      <c r="L18" s="260">
        <v>0.03</v>
      </c>
      <c r="M18" s="19">
        <v>0.02</v>
      </c>
      <c r="N18" s="20">
        <v>0</v>
      </c>
      <c r="O18" s="20">
        <v>0</v>
      </c>
      <c r="P18" s="47">
        <v>0</v>
      </c>
      <c r="Q18" s="260">
        <v>5.8</v>
      </c>
      <c r="R18" s="20">
        <v>30</v>
      </c>
      <c r="S18" s="20">
        <v>9.4</v>
      </c>
      <c r="T18" s="20">
        <v>0.78</v>
      </c>
      <c r="U18" s="20">
        <v>47</v>
      </c>
      <c r="V18" s="20">
        <v>1E-3</v>
      </c>
      <c r="W18" s="20">
        <v>1E-3</v>
      </c>
      <c r="X18" s="47">
        <v>0</v>
      </c>
    </row>
    <row r="19" spans="1:24" s="16" customFormat="1" ht="38.25" customHeight="1" x14ac:dyDescent="0.25">
      <c r="A19" s="105"/>
      <c r="B19" s="846"/>
      <c r="C19" s="140"/>
      <c r="D19" s="663"/>
      <c r="E19" s="610" t="s">
        <v>20</v>
      </c>
      <c r="F19" s="809">
        <f>F12+F13+F14+F15+F16+F17+F18</f>
        <v>740</v>
      </c>
      <c r="G19" s="161"/>
      <c r="H19" s="611">
        <f t="shared" ref="H19:X19" si="1">H12+H13+H14+H15+H16+H17+H18</f>
        <v>34.22</v>
      </c>
      <c r="I19" s="612">
        <f t="shared" si="1"/>
        <v>35.58</v>
      </c>
      <c r="J19" s="613">
        <f t="shared" si="1"/>
        <v>92.950000000000017</v>
      </c>
      <c r="K19" s="900">
        <f>K12+K13+K14+K15+K16+K17+K18</f>
        <v>837.81000000000006</v>
      </c>
      <c r="L19" s="611">
        <f t="shared" si="1"/>
        <v>0.45000000000000007</v>
      </c>
      <c r="M19" s="612">
        <f t="shared" si="1"/>
        <v>0.3600000000000001</v>
      </c>
      <c r="N19" s="612">
        <f t="shared" si="1"/>
        <v>8.5300000000000011</v>
      </c>
      <c r="O19" s="612">
        <f t="shared" si="1"/>
        <v>380.44</v>
      </c>
      <c r="P19" s="614">
        <f t="shared" si="1"/>
        <v>0.2</v>
      </c>
      <c r="Q19" s="611">
        <f t="shared" si="1"/>
        <v>103.53</v>
      </c>
      <c r="R19" s="612">
        <f t="shared" si="1"/>
        <v>479.05000000000007</v>
      </c>
      <c r="S19" s="612">
        <f t="shared" si="1"/>
        <v>183.87</v>
      </c>
      <c r="T19" s="612">
        <f t="shared" si="1"/>
        <v>10.82</v>
      </c>
      <c r="U19" s="612">
        <f t="shared" si="1"/>
        <v>1150.6999999999998</v>
      </c>
      <c r="V19" s="612">
        <f t="shared" si="1"/>
        <v>1.6E-2</v>
      </c>
      <c r="W19" s="612">
        <f t="shared" si="1"/>
        <v>8.3000000000000001E-3</v>
      </c>
      <c r="X19" s="613">
        <f t="shared" si="1"/>
        <v>3.0259999999999998</v>
      </c>
    </row>
    <row r="20" spans="1:24" s="16" customFormat="1" ht="38.25" customHeight="1" thickBot="1" x14ac:dyDescent="0.3">
      <c r="A20" s="247"/>
      <c r="B20" s="847"/>
      <c r="C20" s="845"/>
      <c r="D20" s="730"/>
      <c r="E20" s="731" t="s">
        <v>21</v>
      </c>
      <c r="F20" s="615"/>
      <c r="G20" s="416"/>
      <c r="H20" s="616"/>
      <c r="I20" s="617"/>
      <c r="J20" s="618"/>
      <c r="K20" s="619">
        <f>K19/23.5</f>
        <v>35.651489361702133</v>
      </c>
      <c r="L20" s="616"/>
      <c r="M20" s="617"/>
      <c r="N20" s="617"/>
      <c r="O20" s="617"/>
      <c r="P20" s="620"/>
      <c r="Q20" s="616"/>
      <c r="R20" s="617"/>
      <c r="S20" s="617"/>
      <c r="T20" s="617"/>
      <c r="U20" s="617"/>
      <c r="V20" s="617"/>
      <c r="W20" s="617"/>
      <c r="X20" s="618"/>
    </row>
    <row r="21" spans="1:24" x14ac:dyDescent="0.25">
      <c r="A21" s="9"/>
      <c r="B21" s="9"/>
      <c r="C21" s="32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24" ht="18.75" x14ac:dyDescent="0.25">
      <c r="D22" s="11"/>
      <c r="E22" s="25"/>
      <c r="F22" s="26"/>
      <c r="G22" s="11"/>
      <c r="H22" s="11"/>
      <c r="I22" s="11"/>
      <c r="J22" s="11"/>
    </row>
    <row r="23" spans="1:24" ht="18.75" x14ac:dyDescent="0.25">
      <c r="D23" s="11"/>
      <c r="E23" s="25"/>
      <c r="F23" s="26"/>
      <c r="G23" s="11"/>
      <c r="H23" s="11"/>
      <c r="I23" s="11"/>
      <c r="J23" s="11"/>
    </row>
    <row r="24" spans="1:24" ht="18.75" x14ac:dyDescent="0.25">
      <c r="D24" s="11"/>
      <c r="E24" s="25"/>
      <c r="F24" s="26"/>
      <c r="G24" s="11"/>
      <c r="H24" s="11"/>
      <c r="I24" s="11"/>
      <c r="J24" s="11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6"/>
  <sheetViews>
    <sheetView topLeftCell="A4" zoomScale="80" zoomScaleNormal="80" workbookViewId="0">
      <selection activeCell="C6" sqref="C6:X6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.28515625" customWidth="1"/>
    <col min="11" max="11" width="20.7109375" customWidth="1"/>
    <col min="12" max="12" width="11.28515625" customWidth="1"/>
    <col min="22" max="22" width="10.5703125" customWidth="1"/>
    <col min="23" max="23" width="12.28515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5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133"/>
      <c r="C4" s="658" t="s">
        <v>39</v>
      </c>
      <c r="D4" s="706"/>
      <c r="E4" s="707"/>
      <c r="F4" s="656"/>
      <c r="G4" s="658"/>
      <c r="H4" s="990" t="s">
        <v>22</v>
      </c>
      <c r="I4" s="991"/>
      <c r="J4" s="992"/>
      <c r="K4" s="680" t="s">
        <v>23</v>
      </c>
      <c r="L4" s="982" t="s">
        <v>24</v>
      </c>
      <c r="M4" s="983"/>
      <c r="N4" s="993"/>
      <c r="O4" s="993"/>
      <c r="P4" s="994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28.5" customHeight="1" thickBot="1" x14ac:dyDescent="0.3">
      <c r="A5" s="528" t="s">
        <v>0</v>
      </c>
      <c r="B5" s="528"/>
      <c r="C5" s="240" t="s">
        <v>40</v>
      </c>
      <c r="D5" s="732" t="s">
        <v>41</v>
      </c>
      <c r="E5" s="240" t="s">
        <v>38</v>
      </c>
      <c r="F5" s="506" t="s">
        <v>26</v>
      </c>
      <c r="G5" s="240" t="s">
        <v>37</v>
      </c>
      <c r="H5" s="506" t="s">
        <v>27</v>
      </c>
      <c r="I5" s="498" t="s">
        <v>28</v>
      </c>
      <c r="J5" s="506" t="s">
        <v>29</v>
      </c>
      <c r="K5" s="733" t="s">
        <v>30</v>
      </c>
      <c r="L5" s="810" t="s">
        <v>31</v>
      </c>
      <c r="M5" s="498" t="s">
        <v>116</v>
      </c>
      <c r="N5" s="498" t="s">
        <v>32</v>
      </c>
      <c r="O5" s="497" t="s">
        <v>117</v>
      </c>
      <c r="P5" s="557" t="s">
        <v>118</v>
      </c>
      <c r="Q5" s="810" t="s">
        <v>33</v>
      </c>
      <c r="R5" s="498" t="s">
        <v>34</v>
      </c>
      <c r="S5" s="811" t="s">
        <v>35</v>
      </c>
      <c r="T5" s="498" t="s">
        <v>36</v>
      </c>
      <c r="U5" s="811" t="s">
        <v>119</v>
      </c>
      <c r="V5" s="498" t="s">
        <v>120</v>
      </c>
      <c r="W5" s="811" t="s">
        <v>121</v>
      </c>
      <c r="X5" s="498" t="s">
        <v>122</v>
      </c>
    </row>
    <row r="6" spans="1:24" s="16" customFormat="1" ht="28.5" customHeight="1" x14ac:dyDescent="0.25">
      <c r="A6" s="137" t="s">
        <v>6</v>
      </c>
      <c r="B6" s="840"/>
      <c r="C6" s="536">
        <v>1</v>
      </c>
      <c r="D6" s="391" t="s">
        <v>19</v>
      </c>
      <c r="E6" s="662" t="s">
        <v>12</v>
      </c>
      <c r="F6" s="553">
        <v>20</v>
      </c>
      <c r="G6" s="734"/>
      <c r="H6" s="251">
        <v>4.6399999999999997</v>
      </c>
      <c r="I6" s="40">
        <v>5.9</v>
      </c>
      <c r="J6" s="41">
        <v>0</v>
      </c>
      <c r="K6" s="300">
        <v>72.8</v>
      </c>
      <c r="L6" s="272">
        <v>0.01</v>
      </c>
      <c r="M6" s="87">
        <v>0.06</v>
      </c>
      <c r="N6" s="87">
        <v>140</v>
      </c>
      <c r="O6" s="87">
        <v>0.06</v>
      </c>
      <c r="P6" s="571">
        <v>0.19</v>
      </c>
      <c r="Q6" s="272">
        <v>176</v>
      </c>
      <c r="R6" s="87">
        <v>100</v>
      </c>
      <c r="S6" s="87">
        <v>7</v>
      </c>
      <c r="T6" s="87">
        <v>0.2</v>
      </c>
      <c r="U6" s="87">
        <v>17.600000000000001</v>
      </c>
      <c r="V6" s="87">
        <v>0</v>
      </c>
      <c r="W6" s="87">
        <v>0</v>
      </c>
      <c r="X6" s="88">
        <v>0</v>
      </c>
    </row>
    <row r="7" spans="1:24" s="16" customFormat="1" ht="39" customHeight="1" x14ac:dyDescent="0.25">
      <c r="A7" s="135"/>
      <c r="B7" s="853"/>
      <c r="C7" s="561">
        <v>80</v>
      </c>
      <c r="D7" s="143" t="s">
        <v>10</v>
      </c>
      <c r="E7" s="304" t="s">
        <v>96</v>
      </c>
      <c r="F7" s="220">
        <v>90</v>
      </c>
      <c r="G7" s="100"/>
      <c r="H7" s="231">
        <v>14.84</v>
      </c>
      <c r="I7" s="15">
        <v>12.69</v>
      </c>
      <c r="J7" s="42">
        <v>4.46</v>
      </c>
      <c r="K7" s="242">
        <v>191.87</v>
      </c>
      <c r="L7" s="231">
        <v>0.06</v>
      </c>
      <c r="M7" s="17">
        <v>0.11</v>
      </c>
      <c r="N7" s="15">
        <v>1.48</v>
      </c>
      <c r="O7" s="15">
        <v>30</v>
      </c>
      <c r="P7" s="42">
        <v>0</v>
      </c>
      <c r="Q7" s="17">
        <v>20.21</v>
      </c>
      <c r="R7" s="15">
        <v>120.74</v>
      </c>
      <c r="S7" s="15">
        <v>17.46</v>
      </c>
      <c r="T7" s="15">
        <v>1.23</v>
      </c>
      <c r="U7" s="15">
        <v>204.01</v>
      </c>
      <c r="V7" s="15">
        <v>3.0000000000000001E-3</v>
      </c>
      <c r="W7" s="15">
        <v>0</v>
      </c>
      <c r="X7" s="47">
        <v>0.09</v>
      </c>
    </row>
    <row r="8" spans="1:24" s="16" customFormat="1" ht="39" customHeight="1" x14ac:dyDescent="0.25">
      <c r="A8" s="103"/>
      <c r="B8" s="841"/>
      <c r="C8" s="140">
        <v>65</v>
      </c>
      <c r="D8" s="305" t="s">
        <v>64</v>
      </c>
      <c r="E8" s="305" t="s">
        <v>54</v>
      </c>
      <c r="F8" s="127">
        <v>150</v>
      </c>
      <c r="G8" s="99"/>
      <c r="H8" s="232">
        <v>6.76</v>
      </c>
      <c r="I8" s="13">
        <v>3.93</v>
      </c>
      <c r="J8" s="44">
        <v>41.29</v>
      </c>
      <c r="K8" s="101">
        <v>227.48</v>
      </c>
      <c r="L8" s="232">
        <v>0.08</v>
      </c>
      <c r="M8" s="74">
        <v>0.03</v>
      </c>
      <c r="N8" s="13">
        <v>0</v>
      </c>
      <c r="O8" s="13">
        <v>10</v>
      </c>
      <c r="P8" s="44">
        <v>0.06</v>
      </c>
      <c r="Q8" s="74">
        <v>13.54</v>
      </c>
      <c r="R8" s="13">
        <v>50.83</v>
      </c>
      <c r="S8" s="13">
        <v>9.14</v>
      </c>
      <c r="T8" s="13">
        <v>0.93</v>
      </c>
      <c r="U8" s="13">
        <v>72.5</v>
      </c>
      <c r="V8" s="13">
        <v>1E-3</v>
      </c>
      <c r="W8" s="13">
        <v>0</v>
      </c>
      <c r="X8" s="47">
        <v>0.01</v>
      </c>
    </row>
    <row r="9" spans="1:24" s="16" customFormat="1" ht="39" customHeight="1" x14ac:dyDescent="0.25">
      <c r="A9" s="103"/>
      <c r="B9" s="841"/>
      <c r="C9" s="561">
        <v>160</v>
      </c>
      <c r="D9" s="305" t="s">
        <v>63</v>
      </c>
      <c r="E9" s="645" t="s">
        <v>100</v>
      </c>
      <c r="F9" s="646">
        <v>200</v>
      </c>
      <c r="G9" s="99"/>
      <c r="H9" s="231">
        <v>0.06</v>
      </c>
      <c r="I9" s="15">
        <v>0</v>
      </c>
      <c r="J9" s="42">
        <v>19.25</v>
      </c>
      <c r="K9" s="242">
        <v>76.95</v>
      </c>
      <c r="L9" s="231">
        <v>0</v>
      </c>
      <c r="M9" s="17">
        <v>0</v>
      </c>
      <c r="N9" s="15">
        <v>48</v>
      </c>
      <c r="O9" s="15">
        <v>0</v>
      </c>
      <c r="P9" s="42">
        <v>0</v>
      </c>
      <c r="Q9" s="17">
        <v>4.01</v>
      </c>
      <c r="R9" s="15">
        <v>9.17</v>
      </c>
      <c r="S9" s="15">
        <v>1.33</v>
      </c>
      <c r="T9" s="15">
        <v>0.37</v>
      </c>
      <c r="U9" s="15">
        <v>9.3000000000000007</v>
      </c>
      <c r="V9" s="15">
        <v>0</v>
      </c>
      <c r="W9" s="15">
        <v>0</v>
      </c>
      <c r="X9" s="42">
        <v>0</v>
      </c>
    </row>
    <row r="10" spans="1:24" s="16" customFormat="1" ht="39" customHeight="1" x14ac:dyDescent="0.25">
      <c r="A10" s="103"/>
      <c r="B10" s="841"/>
      <c r="C10" s="141">
        <v>119</v>
      </c>
      <c r="D10" s="142" t="s">
        <v>14</v>
      </c>
      <c r="E10" s="142" t="s">
        <v>55</v>
      </c>
      <c r="F10" s="176">
        <v>20</v>
      </c>
      <c r="G10" s="123"/>
      <c r="H10" s="231">
        <v>1.52</v>
      </c>
      <c r="I10" s="15">
        <v>0.16</v>
      </c>
      <c r="J10" s="42">
        <v>9.84</v>
      </c>
      <c r="K10" s="242">
        <v>47</v>
      </c>
      <c r="L10" s="231">
        <v>0.02</v>
      </c>
      <c r="M10" s="17">
        <v>0.01</v>
      </c>
      <c r="N10" s="15">
        <v>0</v>
      </c>
      <c r="O10" s="15">
        <v>0</v>
      </c>
      <c r="P10" s="42">
        <v>0</v>
      </c>
      <c r="Q10" s="17">
        <v>4</v>
      </c>
      <c r="R10" s="15">
        <v>13</v>
      </c>
      <c r="S10" s="15">
        <v>2.8</v>
      </c>
      <c r="T10" s="17">
        <v>0.22</v>
      </c>
      <c r="U10" s="15">
        <v>18.600000000000001</v>
      </c>
      <c r="V10" s="15">
        <v>1E-3</v>
      </c>
      <c r="W10" s="17">
        <v>1E-3</v>
      </c>
      <c r="X10" s="42">
        <v>2.9</v>
      </c>
    </row>
    <row r="11" spans="1:24" s="16" customFormat="1" ht="39" customHeight="1" x14ac:dyDescent="0.25">
      <c r="A11" s="103"/>
      <c r="B11" s="841"/>
      <c r="C11" s="139">
        <v>120</v>
      </c>
      <c r="D11" s="142" t="s">
        <v>15</v>
      </c>
      <c r="E11" s="142" t="s">
        <v>47</v>
      </c>
      <c r="F11" s="125">
        <v>20</v>
      </c>
      <c r="G11" s="123"/>
      <c r="H11" s="231">
        <v>1.32</v>
      </c>
      <c r="I11" s="15">
        <v>0.24</v>
      </c>
      <c r="J11" s="42">
        <v>8.0399999999999991</v>
      </c>
      <c r="K11" s="243">
        <v>39.6</v>
      </c>
      <c r="L11" s="260">
        <v>0.03</v>
      </c>
      <c r="M11" s="19">
        <v>0.02</v>
      </c>
      <c r="N11" s="20">
        <v>0</v>
      </c>
      <c r="O11" s="20">
        <v>0</v>
      </c>
      <c r="P11" s="47">
        <v>0</v>
      </c>
      <c r="Q11" s="260">
        <v>5.8</v>
      </c>
      <c r="R11" s="20">
        <v>30</v>
      </c>
      <c r="S11" s="20">
        <v>9.4</v>
      </c>
      <c r="T11" s="20">
        <v>0.78</v>
      </c>
      <c r="U11" s="20">
        <v>47</v>
      </c>
      <c r="V11" s="20">
        <v>1E-3</v>
      </c>
      <c r="W11" s="20">
        <v>1E-3</v>
      </c>
      <c r="X11" s="47">
        <v>0</v>
      </c>
    </row>
    <row r="12" spans="1:24" s="16" customFormat="1" ht="39" customHeight="1" x14ac:dyDescent="0.25">
      <c r="A12" s="135"/>
      <c r="B12" s="853"/>
      <c r="C12" s="561"/>
      <c r="D12" s="143"/>
      <c r="E12" s="288" t="s">
        <v>20</v>
      </c>
      <c r="F12" s="254">
        <f>F6+F7+F8+F9+F10+F11</f>
        <v>500</v>
      </c>
      <c r="G12" s="100"/>
      <c r="H12" s="260">
        <f t="shared" ref="H12:X12" si="0">H6+H7+H8+H9+H10+H11</f>
        <v>29.14</v>
      </c>
      <c r="I12" s="20">
        <f t="shared" si="0"/>
        <v>22.919999999999998</v>
      </c>
      <c r="J12" s="47">
        <f t="shared" si="0"/>
        <v>82.88</v>
      </c>
      <c r="K12" s="306">
        <f t="shared" si="0"/>
        <v>655.7</v>
      </c>
      <c r="L12" s="260">
        <f t="shared" si="0"/>
        <v>0.19999999999999998</v>
      </c>
      <c r="M12" s="260">
        <f t="shared" si="0"/>
        <v>0.22999999999999998</v>
      </c>
      <c r="N12" s="20">
        <f t="shared" si="0"/>
        <v>189.48</v>
      </c>
      <c r="O12" s="20">
        <f t="shared" si="0"/>
        <v>40.06</v>
      </c>
      <c r="P12" s="47">
        <f t="shared" si="0"/>
        <v>0.25</v>
      </c>
      <c r="Q12" s="19">
        <f t="shared" si="0"/>
        <v>223.56</v>
      </c>
      <c r="R12" s="20">
        <f t="shared" si="0"/>
        <v>323.74</v>
      </c>
      <c r="S12" s="20">
        <f t="shared" si="0"/>
        <v>47.129999999999995</v>
      </c>
      <c r="T12" s="20">
        <f t="shared" si="0"/>
        <v>3.7300000000000004</v>
      </c>
      <c r="U12" s="20">
        <f t="shared" si="0"/>
        <v>369.01000000000005</v>
      </c>
      <c r="V12" s="20">
        <f t="shared" si="0"/>
        <v>6.0000000000000001E-3</v>
      </c>
      <c r="W12" s="20">
        <f t="shared" si="0"/>
        <v>2E-3</v>
      </c>
      <c r="X12" s="47">
        <f t="shared" si="0"/>
        <v>3</v>
      </c>
    </row>
    <row r="13" spans="1:24" s="16" customFormat="1" ht="39" customHeight="1" thickBot="1" x14ac:dyDescent="0.3">
      <c r="A13" s="136"/>
      <c r="B13" s="855"/>
      <c r="C13" s="253"/>
      <c r="D13" s="239"/>
      <c r="E13" s="338" t="s">
        <v>21</v>
      </c>
      <c r="F13" s="129"/>
      <c r="G13" s="197"/>
      <c r="H13" s="234"/>
      <c r="I13" s="144"/>
      <c r="J13" s="145"/>
      <c r="K13" s="307">
        <f>K12/23.5</f>
        <v>27.902127659574472</v>
      </c>
      <c r="L13" s="234"/>
      <c r="M13" s="198"/>
      <c r="N13" s="144"/>
      <c r="O13" s="144"/>
      <c r="P13" s="145"/>
      <c r="Q13" s="198"/>
      <c r="R13" s="144"/>
      <c r="S13" s="144"/>
      <c r="T13" s="144"/>
      <c r="U13" s="144"/>
      <c r="V13" s="144"/>
      <c r="W13" s="144"/>
      <c r="X13" s="145"/>
    </row>
    <row r="14" spans="1:24" s="16" customFormat="1" ht="39" customHeight="1" x14ac:dyDescent="0.25">
      <c r="A14" s="135" t="s">
        <v>7</v>
      </c>
      <c r="B14" s="856"/>
      <c r="C14" s="396">
        <v>25</v>
      </c>
      <c r="D14" s="662" t="s">
        <v>19</v>
      </c>
      <c r="E14" s="337" t="s">
        <v>50</v>
      </c>
      <c r="F14" s="355">
        <v>150</v>
      </c>
      <c r="G14" s="130"/>
      <c r="H14" s="48">
        <v>0.6</v>
      </c>
      <c r="I14" s="38">
        <v>0.45</v>
      </c>
      <c r="J14" s="49">
        <v>15.45</v>
      </c>
      <c r="K14" s="183">
        <v>70.5</v>
      </c>
      <c r="L14" s="244">
        <v>0.03</v>
      </c>
      <c r="M14" s="48">
        <v>0.05</v>
      </c>
      <c r="N14" s="38">
        <v>7.5</v>
      </c>
      <c r="O14" s="38">
        <v>0</v>
      </c>
      <c r="P14" s="212">
        <v>0</v>
      </c>
      <c r="Q14" s="244">
        <v>28.5</v>
      </c>
      <c r="R14" s="38">
        <v>24</v>
      </c>
      <c r="S14" s="38">
        <v>18</v>
      </c>
      <c r="T14" s="38">
        <v>0</v>
      </c>
      <c r="U14" s="38">
        <v>232.5</v>
      </c>
      <c r="V14" s="38">
        <v>1E-3</v>
      </c>
      <c r="W14" s="38">
        <v>0</v>
      </c>
      <c r="X14" s="463">
        <v>0.01</v>
      </c>
    </row>
    <row r="15" spans="1:24" s="16" customFormat="1" ht="39" customHeight="1" x14ac:dyDescent="0.25">
      <c r="A15" s="103"/>
      <c r="B15" s="841"/>
      <c r="C15" s="561">
        <v>37</v>
      </c>
      <c r="D15" s="142" t="s">
        <v>9</v>
      </c>
      <c r="E15" s="166" t="s">
        <v>56</v>
      </c>
      <c r="F15" s="176">
        <v>200</v>
      </c>
      <c r="G15" s="123"/>
      <c r="H15" s="232">
        <v>5.78</v>
      </c>
      <c r="I15" s="13">
        <v>5.5</v>
      </c>
      <c r="J15" s="44">
        <v>10.8</v>
      </c>
      <c r="K15" s="101">
        <v>115.7</v>
      </c>
      <c r="L15" s="232">
        <v>7.0000000000000007E-2</v>
      </c>
      <c r="M15" s="74">
        <v>7.0000000000000007E-2</v>
      </c>
      <c r="N15" s="13">
        <v>5.69</v>
      </c>
      <c r="O15" s="13">
        <v>110</v>
      </c>
      <c r="P15" s="23">
        <v>0</v>
      </c>
      <c r="Q15" s="232">
        <v>14.22</v>
      </c>
      <c r="R15" s="13">
        <v>82.61</v>
      </c>
      <c r="S15" s="13">
        <v>21.99</v>
      </c>
      <c r="T15" s="13">
        <v>1.22</v>
      </c>
      <c r="U15" s="13">
        <v>398.71</v>
      </c>
      <c r="V15" s="13">
        <v>5.0000000000000001E-3</v>
      </c>
      <c r="W15" s="13">
        <v>0</v>
      </c>
      <c r="X15" s="44">
        <v>0.04</v>
      </c>
    </row>
    <row r="16" spans="1:24" s="16" customFormat="1" ht="39" customHeight="1" x14ac:dyDescent="0.25">
      <c r="A16" s="105"/>
      <c r="B16" s="842"/>
      <c r="C16" s="561">
        <v>75</v>
      </c>
      <c r="D16" s="663" t="s">
        <v>10</v>
      </c>
      <c r="E16" s="645" t="s">
        <v>163</v>
      </c>
      <c r="F16" s="728">
        <v>90</v>
      </c>
      <c r="G16" s="127"/>
      <c r="H16" s="316">
        <v>12.86</v>
      </c>
      <c r="I16" s="30">
        <v>1.65</v>
      </c>
      <c r="J16" s="31">
        <v>4.9400000000000004</v>
      </c>
      <c r="K16" s="312">
        <v>84.8</v>
      </c>
      <c r="L16" s="316">
        <v>0.08</v>
      </c>
      <c r="M16" s="316">
        <v>0.09</v>
      </c>
      <c r="N16" s="30">
        <v>1.36</v>
      </c>
      <c r="O16" s="30">
        <v>170</v>
      </c>
      <c r="P16" s="31">
        <v>0.16</v>
      </c>
      <c r="Q16" s="324">
        <v>36.93</v>
      </c>
      <c r="R16" s="30">
        <v>163.35</v>
      </c>
      <c r="S16" s="30">
        <v>46.53</v>
      </c>
      <c r="T16" s="30">
        <v>0.85</v>
      </c>
      <c r="U16" s="30">
        <v>346.72</v>
      </c>
      <c r="V16" s="30">
        <v>0.11</v>
      </c>
      <c r="W16" s="30">
        <v>1.2E-2</v>
      </c>
      <c r="X16" s="86">
        <v>0.51</v>
      </c>
    </row>
    <row r="17" spans="1:24" s="16" customFormat="1" ht="39" customHeight="1" x14ac:dyDescent="0.25">
      <c r="A17" s="105"/>
      <c r="B17" s="842"/>
      <c r="C17" s="561">
        <v>53</v>
      </c>
      <c r="D17" s="663" t="s">
        <v>64</v>
      </c>
      <c r="E17" s="305" t="s">
        <v>60</v>
      </c>
      <c r="F17" s="99">
        <v>150</v>
      </c>
      <c r="G17" s="127"/>
      <c r="H17" s="74">
        <v>3.34</v>
      </c>
      <c r="I17" s="13">
        <v>4.91</v>
      </c>
      <c r="J17" s="23">
        <v>33.93</v>
      </c>
      <c r="K17" s="128">
        <v>191.49</v>
      </c>
      <c r="L17" s="74">
        <v>0.03</v>
      </c>
      <c r="M17" s="74">
        <v>0.02</v>
      </c>
      <c r="N17" s="13">
        <v>0</v>
      </c>
      <c r="O17" s="13">
        <v>20</v>
      </c>
      <c r="P17" s="23">
        <v>0.09</v>
      </c>
      <c r="Q17" s="232">
        <v>6.29</v>
      </c>
      <c r="R17" s="13">
        <v>67.34</v>
      </c>
      <c r="S17" s="34">
        <v>21.83</v>
      </c>
      <c r="T17" s="13">
        <v>0.46</v>
      </c>
      <c r="U17" s="13">
        <v>43.27</v>
      </c>
      <c r="V17" s="13">
        <v>1E-3</v>
      </c>
      <c r="W17" s="13">
        <v>7.0000000000000001E-3</v>
      </c>
      <c r="X17" s="44">
        <v>0.02</v>
      </c>
    </row>
    <row r="18" spans="1:24" s="16" customFormat="1" ht="39" customHeight="1" x14ac:dyDescent="0.25">
      <c r="A18" s="105"/>
      <c r="B18" s="842"/>
      <c r="C18" s="561">
        <v>104</v>
      </c>
      <c r="D18" s="305" t="s">
        <v>18</v>
      </c>
      <c r="E18" s="647" t="s">
        <v>141</v>
      </c>
      <c r="F18" s="646">
        <v>200</v>
      </c>
      <c r="G18" s="99"/>
      <c r="H18" s="231">
        <v>0</v>
      </c>
      <c r="I18" s="15">
        <v>0</v>
      </c>
      <c r="J18" s="42">
        <v>14.16</v>
      </c>
      <c r="K18" s="242">
        <v>55.48</v>
      </c>
      <c r="L18" s="231">
        <v>0.09</v>
      </c>
      <c r="M18" s="15">
        <v>0.1</v>
      </c>
      <c r="N18" s="15">
        <v>2.94</v>
      </c>
      <c r="O18" s="15">
        <v>80</v>
      </c>
      <c r="P18" s="18">
        <v>0.96</v>
      </c>
      <c r="Q18" s="231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42">
        <v>0</v>
      </c>
    </row>
    <row r="19" spans="1:24" s="16" customFormat="1" ht="39" customHeight="1" x14ac:dyDescent="0.25">
      <c r="A19" s="105"/>
      <c r="B19" s="842"/>
      <c r="C19" s="141">
        <v>119</v>
      </c>
      <c r="D19" s="171" t="s">
        <v>14</v>
      </c>
      <c r="E19" s="142" t="s">
        <v>55</v>
      </c>
      <c r="F19" s="123">
        <v>45</v>
      </c>
      <c r="G19" s="125"/>
      <c r="H19" s="17">
        <v>3.42</v>
      </c>
      <c r="I19" s="15">
        <v>0.36</v>
      </c>
      <c r="J19" s="18">
        <v>22.14</v>
      </c>
      <c r="K19" s="181">
        <v>105.75</v>
      </c>
      <c r="L19" s="17">
        <v>0.05</v>
      </c>
      <c r="M19" s="17">
        <v>0.01</v>
      </c>
      <c r="N19" s="15">
        <v>0</v>
      </c>
      <c r="O19" s="15">
        <v>0</v>
      </c>
      <c r="P19" s="18">
        <v>0</v>
      </c>
      <c r="Q19" s="231">
        <v>9</v>
      </c>
      <c r="R19" s="15">
        <v>29.25</v>
      </c>
      <c r="S19" s="15">
        <v>6.3</v>
      </c>
      <c r="T19" s="15">
        <v>0.5</v>
      </c>
      <c r="U19" s="15">
        <v>41.85</v>
      </c>
      <c r="V19" s="15">
        <v>1E-3</v>
      </c>
      <c r="W19" s="15">
        <v>3.0000000000000001E-3</v>
      </c>
      <c r="X19" s="44">
        <v>6.53</v>
      </c>
    </row>
    <row r="20" spans="1:24" s="16" customFormat="1" ht="39" customHeight="1" x14ac:dyDescent="0.25">
      <c r="A20" s="105"/>
      <c r="B20" s="842"/>
      <c r="C20" s="139">
        <v>120</v>
      </c>
      <c r="D20" s="171" t="s">
        <v>15</v>
      </c>
      <c r="E20" s="142" t="s">
        <v>47</v>
      </c>
      <c r="F20" s="125">
        <v>40</v>
      </c>
      <c r="G20" s="248"/>
      <c r="H20" s="231">
        <v>2.64</v>
      </c>
      <c r="I20" s="15">
        <v>0.48</v>
      </c>
      <c r="J20" s="42">
        <v>16.079999999999998</v>
      </c>
      <c r="K20" s="190">
        <v>79.2</v>
      </c>
      <c r="L20" s="17">
        <v>7.0000000000000007E-2</v>
      </c>
      <c r="M20" s="17">
        <v>0.03</v>
      </c>
      <c r="N20" s="15">
        <v>0</v>
      </c>
      <c r="O20" s="15">
        <v>0</v>
      </c>
      <c r="P20" s="18">
        <v>0</v>
      </c>
      <c r="Q20" s="231">
        <v>11.6</v>
      </c>
      <c r="R20" s="15">
        <v>60</v>
      </c>
      <c r="S20" s="15">
        <v>18.8</v>
      </c>
      <c r="T20" s="15">
        <v>1.56</v>
      </c>
      <c r="U20" s="15">
        <v>94</v>
      </c>
      <c r="V20" s="15">
        <v>1.7600000000000001E-3</v>
      </c>
      <c r="W20" s="15">
        <v>2.2000000000000001E-3</v>
      </c>
      <c r="X20" s="42">
        <v>0.01</v>
      </c>
    </row>
    <row r="21" spans="1:24" s="16" customFormat="1" ht="39" customHeight="1" x14ac:dyDescent="0.25">
      <c r="A21" s="105"/>
      <c r="B21" s="842"/>
      <c r="C21" s="623"/>
      <c r="D21" s="665"/>
      <c r="E21" s="288" t="s">
        <v>20</v>
      </c>
      <c r="F21" s="294">
        <f>SUM(F15:F20)</f>
        <v>725</v>
      </c>
      <c r="G21" s="125"/>
      <c r="H21" s="24">
        <f t="shared" ref="H21:X21" si="1">SUM(H15:H20)</f>
        <v>28.04</v>
      </c>
      <c r="I21" s="14">
        <f t="shared" si="1"/>
        <v>12.9</v>
      </c>
      <c r="J21" s="119">
        <f t="shared" si="1"/>
        <v>102.05</v>
      </c>
      <c r="K21" s="292">
        <f>SUM(K14:K20)</f>
        <v>702.92000000000007</v>
      </c>
      <c r="L21" s="24">
        <f t="shared" si="1"/>
        <v>0.39</v>
      </c>
      <c r="M21" s="24">
        <f t="shared" si="1"/>
        <v>0.32000000000000006</v>
      </c>
      <c r="N21" s="14">
        <f t="shared" si="1"/>
        <v>9.99</v>
      </c>
      <c r="O21" s="14">
        <f t="shared" si="1"/>
        <v>380</v>
      </c>
      <c r="P21" s="119">
        <f t="shared" si="1"/>
        <v>1.21</v>
      </c>
      <c r="Q21" s="191">
        <f t="shared" si="1"/>
        <v>78.039999999999992</v>
      </c>
      <c r="R21" s="14">
        <f t="shared" si="1"/>
        <v>402.54999999999995</v>
      </c>
      <c r="S21" s="14">
        <f t="shared" si="1"/>
        <v>115.44999999999999</v>
      </c>
      <c r="T21" s="14">
        <f t="shared" si="1"/>
        <v>4.59</v>
      </c>
      <c r="U21" s="14">
        <f t="shared" si="1"/>
        <v>924.55000000000007</v>
      </c>
      <c r="V21" s="14">
        <f t="shared" si="1"/>
        <v>0.11876</v>
      </c>
      <c r="W21" s="14">
        <f t="shared" si="1"/>
        <v>2.4199999999999999E-2</v>
      </c>
      <c r="X21" s="45">
        <f t="shared" si="1"/>
        <v>7.11</v>
      </c>
    </row>
    <row r="22" spans="1:24" s="16" customFormat="1" ht="39" customHeight="1" thickBot="1" x14ac:dyDescent="0.3">
      <c r="A22" s="247"/>
      <c r="B22" s="843"/>
      <c r="C22" s="837"/>
      <c r="D22" s="668"/>
      <c r="E22" s="338" t="s">
        <v>21</v>
      </c>
      <c r="F22" s="668"/>
      <c r="G22" s="666"/>
      <c r="H22" s="673"/>
      <c r="I22" s="674"/>
      <c r="J22" s="735"/>
      <c r="K22" s="293">
        <f>K21/23.5</f>
        <v>29.911489361702131</v>
      </c>
      <c r="L22" s="673"/>
      <c r="M22" s="673"/>
      <c r="N22" s="674"/>
      <c r="O22" s="674"/>
      <c r="P22" s="735"/>
      <c r="Q22" s="672"/>
      <c r="R22" s="674"/>
      <c r="S22" s="674"/>
      <c r="T22" s="674"/>
      <c r="U22" s="674"/>
      <c r="V22" s="674"/>
      <c r="W22" s="674"/>
      <c r="X22" s="675"/>
    </row>
    <row r="23" spans="1:24" x14ac:dyDescent="0.25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ht="18.75" x14ac:dyDescent="0.25">
      <c r="D24" s="11"/>
      <c r="E24" s="25"/>
      <c r="F24" s="26"/>
      <c r="G24" s="11"/>
      <c r="H24" s="9"/>
      <c r="I24" s="11"/>
      <c r="J24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3">
    <mergeCell ref="H4:J4"/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U35"/>
  <sheetViews>
    <sheetView zoomScale="80" zoomScaleNormal="80" workbookViewId="0">
      <selection activeCell="F28" sqref="F28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47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47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47" s="16" customFormat="1" ht="21.75" customHeight="1" thickBot="1" x14ac:dyDescent="0.3">
      <c r="A4" s="68"/>
      <c r="B4" s="80"/>
      <c r="C4" s="813" t="s">
        <v>39</v>
      </c>
      <c r="D4" s="676"/>
      <c r="E4" s="707"/>
      <c r="F4" s="658"/>
      <c r="G4" s="656"/>
      <c r="H4" s="783" t="s">
        <v>22</v>
      </c>
      <c r="I4" s="782"/>
      <c r="J4" s="780"/>
      <c r="K4" s="680" t="s">
        <v>23</v>
      </c>
      <c r="L4" s="978" t="s">
        <v>24</v>
      </c>
      <c r="M4" s="979"/>
      <c r="N4" s="980"/>
      <c r="O4" s="980"/>
      <c r="P4" s="981"/>
      <c r="Q4" s="985" t="s">
        <v>25</v>
      </c>
      <c r="R4" s="986"/>
      <c r="S4" s="986"/>
      <c r="T4" s="986"/>
      <c r="U4" s="986"/>
      <c r="V4" s="986"/>
      <c r="W4" s="986"/>
      <c r="X4" s="987"/>
    </row>
    <row r="5" spans="1:47" s="16" customFormat="1" ht="28.5" customHeight="1" thickBot="1" x14ac:dyDescent="0.3">
      <c r="A5" s="282" t="s">
        <v>0</v>
      </c>
      <c r="B5" s="632"/>
      <c r="C5" s="801" t="s">
        <v>40</v>
      </c>
      <c r="D5" s="681" t="s">
        <v>41</v>
      </c>
      <c r="E5" s="240" t="s">
        <v>38</v>
      </c>
      <c r="F5" s="102" t="s">
        <v>26</v>
      </c>
      <c r="G5" s="98" t="s">
        <v>37</v>
      </c>
      <c r="H5" s="121" t="s">
        <v>27</v>
      </c>
      <c r="I5" s="498" t="s">
        <v>28</v>
      </c>
      <c r="J5" s="801" t="s">
        <v>29</v>
      </c>
      <c r="K5" s="682" t="s">
        <v>30</v>
      </c>
      <c r="L5" s="352" t="s">
        <v>31</v>
      </c>
      <c r="M5" s="352" t="s">
        <v>116</v>
      </c>
      <c r="N5" s="352" t="s">
        <v>32</v>
      </c>
      <c r="O5" s="497" t="s">
        <v>117</v>
      </c>
      <c r="P5" s="352" t="s">
        <v>118</v>
      </c>
      <c r="Q5" s="352" t="s">
        <v>33</v>
      </c>
      <c r="R5" s="352" t="s">
        <v>34</v>
      </c>
      <c r="S5" s="352" t="s">
        <v>35</v>
      </c>
      <c r="T5" s="352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47" s="16" customFormat="1" ht="19.5" customHeight="1" x14ac:dyDescent="0.25">
      <c r="A6" s="137" t="s">
        <v>6</v>
      </c>
      <c r="B6" s="840"/>
      <c r="C6" s="123">
        <v>24</v>
      </c>
      <c r="D6" s="734" t="s">
        <v>19</v>
      </c>
      <c r="E6" s="391" t="s">
        <v>114</v>
      </c>
      <c r="F6" s="283">
        <v>150</v>
      </c>
      <c r="G6" s="391"/>
      <c r="H6" s="39">
        <v>0.6</v>
      </c>
      <c r="I6" s="40">
        <v>0.6</v>
      </c>
      <c r="J6" s="41">
        <v>14.7</v>
      </c>
      <c r="K6" s="319">
        <v>70.5</v>
      </c>
      <c r="L6" s="251">
        <v>0.05</v>
      </c>
      <c r="M6" s="39">
        <v>0.03</v>
      </c>
      <c r="N6" s="40">
        <v>15</v>
      </c>
      <c r="O6" s="40">
        <v>0</v>
      </c>
      <c r="P6" s="41">
        <v>0</v>
      </c>
      <c r="Q6" s="251">
        <v>24</v>
      </c>
      <c r="R6" s="40">
        <v>16.5</v>
      </c>
      <c r="S6" s="40">
        <v>13.5</v>
      </c>
      <c r="T6" s="40">
        <v>3.3</v>
      </c>
      <c r="U6" s="40">
        <v>417</v>
      </c>
      <c r="V6" s="40">
        <v>3.0000000000000001E-3</v>
      </c>
      <c r="W6" s="40">
        <v>0</v>
      </c>
      <c r="X6" s="41">
        <v>0.01</v>
      </c>
    </row>
    <row r="7" spans="1:47" s="16" customFormat="1" ht="26.25" customHeight="1" x14ac:dyDescent="0.25">
      <c r="A7" s="103"/>
      <c r="B7" s="841"/>
      <c r="C7" s="140">
        <v>66</v>
      </c>
      <c r="D7" s="663" t="s">
        <v>62</v>
      </c>
      <c r="E7" s="645" t="s">
        <v>57</v>
      </c>
      <c r="F7" s="728">
        <v>150</v>
      </c>
      <c r="G7" s="127"/>
      <c r="H7" s="17">
        <v>15.59</v>
      </c>
      <c r="I7" s="15">
        <v>16.45</v>
      </c>
      <c r="J7" s="42">
        <v>2.79</v>
      </c>
      <c r="K7" s="181">
        <v>222.36</v>
      </c>
      <c r="L7" s="231">
        <v>7.0000000000000007E-2</v>
      </c>
      <c r="M7" s="15">
        <v>0.48</v>
      </c>
      <c r="N7" s="15">
        <v>0.23</v>
      </c>
      <c r="O7" s="15">
        <v>210</v>
      </c>
      <c r="P7" s="42">
        <v>2.73</v>
      </c>
      <c r="Q7" s="231">
        <v>108.32</v>
      </c>
      <c r="R7" s="15">
        <v>237.37</v>
      </c>
      <c r="S7" s="15">
        <v>18.100000000000001</v>
      </c>
      <c r="T7" s="15">
        <v>2.67</v>
      </c>
      <c r="U7" s="15">
        <v>195.3</v>
      </c>
      <c r="V7" s="15">
        <v>4.0000000000000001E-3</v>
      </c>
      <c r="W7" s="15">
        <v>3.3000000000000002E-2</v>
      </c>
      <c r="X7" s="42">
        <v>0.01</v>
      </c>
    </row>
    <row r="8" spans="1:47" s="16" customFormat="1" ht="26.25" customHeight="1" x14ac:dyDescent="0.25">
      <c r="A8" s="103"/>
      <c r="B8" s="964" t="s">
        <v>73</v>
      </c>
      <c r="C8" s="507">
        <v>116</v>
      </c>
      <c r="D8" s="167" t="s">
        <v>63</v>
      </c>
      <c r="E8" s="151" t="s">
        <v>92</v>
      </c>
      <c r="F8" s="158">
        <v>200</v>
      </c>
      <c r="G8" s="711"/>
      <c r="H8" s="906">
        <v>3.28</v>
      </c>
      <c r="I8" s="60">
        <v>2.56</v>
      </c>
      <c r="J8" s="61">
        <v>11.81</v>
      </c>
      <c r="K8" s="907">
        <v>83.43</v>
      </c>
      <c r="L8" s="289">
        <v>0.04</v>
      </c>
      <c r="M8" s="906">
        <v>0.14000000000000001</v>
      </c>
      <c r="N8" s="60">
        <v>0.52</v>
      </c>
      <c r="O8" s="60">
        <v>10</v>
      </c>
      <c r="P8" s="61">
        <v>0.05</v>
      </c>
      <c r="Q8" s="289">
        <v>122.5</v>
      </c>
      <c r="R8" s="60">
        <v>163.78</v>
      </c>
      <c r="S8" s="60">
        <v>67.64</v>
      </c>
      <c r="T8" s="60">
        <v>2.96</v>
      </c>
      <c r="U8" s="60">
        <v>121.18</v>
      </c>
      <c r="V8" s="60">
        <v>8.0000000000000002E-3</v>
      </c>
      <c r="W8" s="60">
        <v>2E-3</v>
      </c>
      <c r="X8" s="61">
        <v>0.02</v>
      </c>
    </row>
    <row r="9" spans="1:47" s="16" customFormat="1" ht="23.25" customHeight="1" x14ac:dyDescent="0.25">
      <c r="A9" s="103"/>
      <c r="B9" s="965" t="s">
        <v>75</v>
      </c>
      <c r="C9" s="609">
        <v>161</v>
      </c>
      <c r="D9" s="168" t="s">
        <v>63</v>
      </c>
      <c r="E9" s="155" t="s">
        <v>201</v>
      </c>
      <c r="F9" s="159">
        <v>200</v>
      </c>
      <c r="G9" s="461"/>
      <c r="H9" s="904">
        <v>6.28</v>
      </c>
      <c r="I9" s="65">
        <v>4.75</v>
      </c>
      <c r="J9" s="108">
        <v>19.59</v>
      </c>
      <c r="K9" s="802">
        <v>130.79</v>
      </c>
      <c r="L9" s="233">
        <v>0.06</v>
      </c>
      <c r="M9" s="65">
        <v>0.25</v>
      </c>
      <c r="N9" s="65">
        <v>1.0900000000000001</v>
      </c>
      <c r="O9" s="65">
        <v>30</v>
      </c>
      <c r="P9" s="108">
        <v>0.1</v>
      </c>
      <c r="Q9" s="233">
        <v>221.97</v>
      </c>
      <c r="R9" s="65">
        <v>164.43</v>
      </c>
      <c r="S9" s="65">
        <v>25.58</v>
      </c>
      <c r="T9" s="65">
        <v>0.2</v>
      </c>
      <c r="U9" s="65">
        <v>254.68</v>
      </c>
      <c r="V9" s="65">
        <v>1.6E-2</v>
      </c>
      <c r="W9" s="65">
        <v>3.7000000000000002E-3</v>
      </c>
      <c r="X9" s="108">
        <v>16.63</v>
      </c>
    </row>
    <row r="10" spans="1:47" s="16" customFormat="1" ht="23.25" customHeight="1" x14ac:dyDescent="0.25">
      <c r="A10" s="103"/>
      <c r="B10" s="966"/>
      <c r="C10" s="141">
        <v>121</v>
      </c>
      <c r="D10" s="171" t="s">
        <v>14</v>
      </c>
      <c r="E10" s="208" t="s">
        <v>51</v>
      </c>
      <c r="F10" s="728">
        <v>40</v>
      </c>
      <c r="G10" s="127"/>
      <c r="H10" s="17">
        <v>3</v>
      </c>
      <c r="I10" s="15">
        <v>1.1599999999999999</v>
      </c>
      <c r="J10" s="42">
        <v>19.920000000000002</v>
      </c>
      <c r="K10" s="181">
        <v>104.8</v>
      </c>
      <c r="L10" s="231">
        <v>0.04</v>
      </c>
      <c r="M10" s="15">
        <v>0.01</v>
      </c>
      <c r="N10" s="15">
        <v>0</v>
      </c>
      <c r="O10" s="15">
        <v>0</v>
      </c>
      <c r="P10" s="42">
        <v>0</v>
      </c>
      <c r="Q10" s="231">
        <v>7.6</v>
      </c>
      <c r="R10" s="15">
        <v>26</v>
      </c>
      <c r="S10" s="15">
        <v>5.2</v>
      </c>
      <c r="T10" s="15">
        <v>0.48</v>
      </c>
      <c r="U10" s="15">
        <v>36.799999999999997</v>
      </c>
      <c r="V10" s="15">
        <v>0</v>
      </c>
      <c r="W10" s="15">
        <v>0</v>
      </c>
      <c r="X10" s="42">
        <v>0</v>
      </c>
    </row>
    <row r="11" spans="1:47" s="16" customFormat="1" ht="23.25" customHeight="1" x14ac:dyDescent="0.25">
      <c r="A11" s="103"/>
      <c r="B11" s="964" t="s">
        <v>73</v>
      </c>
      <c r="C11" s="908"/>
      <c r="D11" s="692"/>
      <c r="E11" s="286" t="s">
        <v>20</v>
      </c>
      <c r="F11" s="961">
        <f>F6+F7+F8+F10</f>
        <v>540</v>
      </c>
      <c r="G11" s="975"/>
      <c r="H11" s="973">
        <f t="shared" ref="H11:X11" si="0">H6+H7+H8+H10</f>
        <v>22.470000000000002</v>
      </c>
      <c r="I11" s="967">
        <f t="shared" si="0"/>
        <v>20.77</v>
      </c>
      <c r="J11" s="970">
        <f t="shared" si="0"/>
        <v>49.22</v>
      </c>
      <c r="K11" s="975">
        <f t="shared" si="0"/>
        <v>481.09000000000003</v>
      </c>
      <c r="L11" s="969">
        <f t="shared" si="0"/>
        <v>0.2</v>
      </c>
      <c r="M11" s="967">
        <f t="shared" si="0"/>
        <v>0.66</v>
      </c>
      <c r="N11" s="967">
        <f t="shared" si="0"/>
        <v>15.75</v>
      </c>
      <c r="O11" s="967">
        <f t="shared" si="0"/>
        <v>220</v>
      </c>
      <c r="P11" s="970">
        <f t="shared" si="0"/>
        <v>2.78</v>
      </c>
      <c r="Q11" s="969">
        <f t="shared" si="0"/>
        <v>262.42</v>
      </c>
      <c r="R11" s="967">
        <f t="shared" si="0"/>
        <v>443.65</v>
      </c>
      <c r="S11" s="967">
        <f t="shared" si="0"/>
        <v>104.44000000000001</v>
      </c>
      <c r="T11" s="967">
        <f t="shared" si="0"/>
        <v>9.41</v>
      </c>
      <c r="U11" s="967">
        <f t="shared" si="0"/>
        <v>770.28</v>
      </c>
      <c r="V11" s="967">
        <f t="shared" si="0"/>
        <v>1.4999999999999999E-2</v>
      </c>
      <c r="W11" s="967">
        <f t="shared" si="0"/>
        <v>3.5000000000000003E-2</v>
      </c>
      <c r="X11" s="970">
        <f t="shared" si="0"/>
        <v>0.04</v>
      </c>
    </row>
    <row r="12" spans="1:47" s="16" customFormat="1" ht="23.25" customHeight="1" x14ac:dyDescent="0.25">
      <c r="A12" s="103"/>
      <c r="B12" s="965" t="s">
        <v>75</v>
      </c>
      <c r="C12" s="905"/>
      <c r="D12" s="694"/>
      <c r="E12" s="287" t="s">
        <v>20</v>
      </c>
      <c r="F12" s="963">
        <f>F6+F7+F9+F10</f>
        <v>540</v>
      </c>
      <c r="G12" s="976"/>
      <c r="H12" s="974">
        <f t="shared" ref="H12:X12" si="1">H6+H7+H9+H10</f>
        <v>25.470000000000002</v>
      </c>
      <c r="I12" s="968">
        <f t="shared" si="1"/>
        <v>22.96</v>
      </c>
      <c r="J12" s="972">
        <f t="shared" si="1"/>
        <v>57</v>
      </c>
      <c r="K12" s="976">
        <f t="shared" si="1"/>
        <v>528.44999999999993</v>
      </c>
      <c r="L12" s="971">
        <f t="shared" si="1"/>
        <v>0.22</v>
      </c>
      <c r="M12" s="968">
        <f t="shared" si="1"/>
        <v>0.77</v>
      </c>
      <c r="N12" s="968">
        <f t="shared" si="1"/>
        <v>16.32</v>
      </c>
      <c r="O12" s="968">
        <f t="shared" si="1"/>
        <v>240</v>
      </c>
      <c r="P12" s="972">
        <f t="shared" si="1"/>
        <v>2.83</v>
      </c>
      <c r="Q12" s="971">
        <f t="shared" si="1"/>
        <v>361.89</v>
      </c>
      <c r="R12" s="968">
        <f t="shared" si="1"/>
        <v>444.3</v>
      </c>
      <c r="S12" s="968">
        <f t="shared" si="1"/>
        <v>62.38</v>
      </c>
      <c r="T12" s="968">
        <f t="shared" si="1"/>
        <v>6.65</v>
      </c>
      <c r="U12" s="968">
        <f t="shared" si="1"/>
        <v>903.78</v>
      </c>
      <c r="V12" s="968">
        <f t="shared" si="1"/>
        <v>2.3E-2</v>
      </c>
      <c r="W12" s="968">
        <f t="shared" si="1"/>
        <v>3.6700000000000003E-2</v>
      </c>
      <c r="X12" s="972">
        <f t="shared" si="1"/>
        <v>16.649999999999999</v>
      </c>
    </row>
    <row r="13" spans="1:47" s="16" customFormat="1" ht="23.25" customHeight="1" x14ac:dyDescent="0.25">
      <c r="A13" s="103"/>
      <c r="B13" s="964" t="s">
        <v>73</v>
      </c>
      <c r="C13" s="908"/>
      <c r="D13" s="692"/>
      <c r="E13" s="286" t="s">
        <v>21</v>
      </c>
      <c r="F13" s="693"/>
      <c r="G13" s="174"/>
      <c r="H13" s="906"/>
      <c r="I13" s="60"/>
      <c r="J13" s="61"/>
      <c r="K13" s="962">
        <f>K11/23.5</f>
        <v>20.471914893617022</v>
      </c>
      <c r="L13" s="289"/>
      <c r="M13" s="60"/>
      <c r="N13" s="60"/>
      <c r="O13" s="60"/>
      <c r="P13" s="61"/>
      <c r="Q13" s="289"/>
      <c r="R13" s="60"/>
      <c r="S13" s="60"/>
      <c r="T13" s="60"/>
      <c r="U13" s="60"/>
      <c r="V13" s="60"/>
      <c r="W13" s="60"/>
      <c r="X13" s="61"/>
    </row>
    <row r="14" spans="1:47" s="37" customFormat="1" ht="24" customHeight="1" thickBot="1" x14ac:dyDescent="0.3">
      <c r="A14" s="311"/>
      <c r="B14" s="965" t="s">
        <v>75</v>
      </c>
      <c r="C14" s="513"/>
      <c r="D14" s="700"/>
      <c r="E14" s="699" t="s">
        <v>21</v>
      </c>
      <c r="F14" s="160"/>
      <c r="G14" s="177"/>
      <c r="H14" s="575"/>
      <c r="I14" s="156"/>
      <c r="J14" s="157"/>
      <c r="K14" s="1002">
        <f>K12/23.5</f>
        <v>22.48723404255319</v>
      </c>
      <c r="L14" s="291"/>
      <c r="M14" s="156"/>
      <c r="N14" s="156"/>
      <c r="O14" s="156"/>
      <c r="P14" s="157"/>
      <c r="Q14" s="291"/>
      <c r="R14" s="156"/>
      <c r="S14" s="156"/>
      <c r="T14" s="156"/>
      <c r="U14" s="156"/>
      <c r="V14" s="156"/>
      <c r="W14" s="156"/>
      <c r="X14" s="157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s="16" customFormat="1" ht="26.45" customHeight="1" x14ac:dyDescent="0.25">
      <c r="A15" s="137" t="s">
        <v>7</v>
      </c>
      <c r="B15" s="840"/>
      <c r="C15" s="396">
        <v>132</v>
      </c>
      <c r="D15" s="736" t="s">
        <v>19</v>
      </c>
      <c r="E15" s="903" t="s">
        <v>133</v>
      </c>
      <c r="F15" s="737">
        <v>60</v>
      </c>
      <c r="G15" s="977"/>
      <c r="H15" s="244">
        <v>0.75</v>
      </c>
      <c r="I15" s="38">
        <v>5.08</v>
      </c>
      <c r="J15" s="212">
        <v>4.9800000000000004</v>
      </c>
      <c r="K15" s="458">
        <v>68.55</v>
      </c>
      <c r="L15" s="462">
        <v>0.01</v>
      </c>
      <c r="M15" s="372">
        <v>0.02</v>
      </c>
      <c r="N15" s="373">
        <v>3</v>
      </c>
      <c r="O15" s="373">
        <v>0</v>
      </c>
      <c r="P15" s="463">
        <v>0</v>
      </c>
      <c r="Q15" s="372">
        <v>18.62</v>
      </c>
      <c r="R15" s="373">
        <v>20.059999999999999</v>
      </c>
      <c r="S15" s="373">
        <v>10.51</v>
      </c>
      <c r="T15" s="373">
        <v>0.83</v>
      </c>
      <c r="U15" s="373">
        <v>147.34</v>
      </c>
      <c r="V15" s="373">
        <v>3.0000000000000001E-3</v>
      </c>
      <c r="W15" s="373">
        <v>0</v>
      </c>
      <c r="X15" s="463">
        <v>0.01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1:47" s="16" customFormat="1" ht="26.45" customHeight="1" x14ac:dyDescent="0.25">
      <c r="A16" s="103"/>
      <c r="B16" s="841"/>
      <c r="C16" s="140">
        <v>138</v>
      </c>
      <c r="D16" s="305" t="s">
        <v>9</v>
      </c>
      <c r="E16" s="645" t="s">
        <v>67</v>
      </c>
      <c r="F16" s="646">
        <v>200</v>
      </c>
      <c r="G16" s="99"/>
      <c r="H16" s="232">
        <v>6.03</v>
      </c>
      <c r="I16" s="13">
        <v>6.38</v>
      </c>
      <c r="J16" s="44">
        <v>11.17</v>
      </c>
      <c r="K16" s="101">
        <v>126.47</v>
      </c>
      <c r="L16" s="232">
        <v>0.08</v>
      </c>
      <c r="M16" s="74">
        <v>0.08</v>
      </c>
      <c r="N16" s="13">
        <v>5.73</v>
      </c>
      <c r="O16" s="13">
        <v>120</v>
      </c>
      <c r="P16" s="44">
        <v>0.02</v>
      </c>
      <c r="Q16" s="74">
        <v>23.55</v>
      </c>
      <c r="R16" s="13">
        <v>88.42</v>
      </c>
      <c r="S16" s="13">
        <v>23.21</v>
      </c>
      <c r="T16" s="13">
        <v>1.27</v>
      </c>
      <c r="U16" s="13">
        <v>411.47</v>
      </c>
      <c r="V16" s="13">
        <v>6.0000000000000001E-3</v>
      </c>
      <c r="W16" s="13">
        <v>0</v>
      </c>
      <c r="X16" s="44">
        <v>0.04</v>
      </c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</row>
    <row r="17" spans="1:47" s="16" customFormat="1" ht="26.45" customHeight="1" x14ac:dyDescent="0.25">
      <c r="A17" s="105"/>
      <c r="B17" s="842"/>
      <c r="C17" s="140">
        <v>126</v>
      </c>
      <c r="D17" s="305" t="s">
        <v>10</v>
      </c>
      <c r="E17" s="645" t="s">
        <v>149</v>
      </c>
      <c r="F17" s="646">
        <v>90</v>
      </c>
      <c r="G17" s="99"/>
      <c r="H17" s="232">
        <v>18.489999999999998</v>
      </c>
      <c r="I17" s="13">
        <v>18.54</v>
      </c>
      <c r="J17" s="44">
        <v>3.59</v>
      </c>
      <c r="K17" s="101">
        <v>256</v>
      </c>
      <c r="L17" s="232">
        <v>0.06</v>
      </c>
      <c r="M17" s="74">
        <v>0.14000000000000001</v>
      </c>
      <c r="N17" s="13">
        <v>1.08</v>
      </c>
      <c r="O17" s="13">
        <v>10</v>
      </c>
      <c r="P17" s="44">
        <v>0.04</v>
      </c>
      <c r="Q17" s="74">
        <v>32.39</v>
      </c>
      <c r="R17" s="13">
        <v>188.9</v>
      </c>
      <c r="S17" s="13">
        <v>24.33</v>
      </c>
      <c r="T17" s="13">
        <v>2.57</v>
      </c>
      <c r="U17" s="13">
        <v>330.48</v>
      </c>
      <c r="V17" s="13">
        <v>8.9999999999999993E-3</v>
      </c>
      <c r="W17" s="13">
        <v>0</v>
      </c>
      <c r="X17" s="44">
        <v>0.06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</row>
    <row r="18" spans="1:47" s="16" customFormat="1" ht="26.45" customHeight="1" x14ac:dyDescent="0.25">
      <c r="A18" s="105"/>
      <c r="B18" s="126"/>
      <c r="C18" s="561">
        <v>51</v>
      </c>
      <c r="D18" s="196" t="s">
        <v>64</v>
      </c>
      <c r="E18" s="143" t="s">
        <v>194</v>
      </c>
      <c r="F18" s="561">
        <v>150</v>
      </c>
      <c r="G18" s="162"/>
      <c r="H18" s="626">
        <v>3.33</v>
      </c>
      <c r="I18" s="216">
        <v>3.81</v>
      </c>
      <c r="J18" s="627">
        <v>26.04</v>
      </c>
      <c r="K18" s="625">
        <v>151.12</v>
      </c>
      <c r="L18" s="231">
        <v>0.15</v>
      </c>
      <c r="M18" s="15">
        <v>0.1</v>
      </c>
      <c r="N18" s="15">
        <v>14.03</v>
      </c>
      <c r="O18" s="15">
        <v>20</v>
      </c>
      <c r="P18" s="18">
        <v>0.06</v>
      </c>
      <c r="Q18" s="231">
        <v>20.11</v>
      </c>
      <c r="R18" s="15">
        <v>90.58</v>
      </c>
      <c r="S18" s="15">
        <v>35.68</v>
      </c>
      <c r="T18" s="15">
        <v>1.45</v>
      </c>
      <c r="U18" s="15">
        <v>830.41</v>
      </c>
      <c r="V18" s="15">
        <v>7.7200000000000003E-3</v>
      </c>
      <c r="W18" s="15">
        <v>5.1999999999999995E-4</v>
      </c>
      <c r="X18" s="42">
        <v>0.05</v>
      </c>
    </row>
    <row r="19" spans="1:47" s="16" customFormat="1" ht="26.45" customHeight="1" x14ac:dyDescent="0.25">
      <c r="A19" s="105"/>
      <c r="B19" s="842"/>
      <c r="C19" s="140">
        <v>101</v>
      </c>
      <c r="D19" s="305" t="s">
        <v>18</v>
      </c>
      <c r="E19" s="645" t="s">
        <v>68</v>
      </c>
      <c r="F19" s="646">
        <v>200</v>
      </c>
      <c r="G19" s="99"/>
      <c r="H19" s="231">
        <v>0.64</v>
      </c>
      <c r="I19" s="15">
        <v>0.25</v>
      </c>
      <c r="J19" s="42">
        <v>16.059999999999999</v>
      </c>
      <c r="K19" s="242">
        <v>79.849999999999994</v>
      </c>
      <c r="L19" s="231">
        <v>0.01</v>
      </c>
      <c r="M19" s="17">
        <v>0.05</v>
      </c>
      <c r="N19" s="15">
        <v>0.05</v>
      </c>
      <c r="O19" s="15">
        <v>100</v>
      </c>
      <c r="P19" s="42">
        <v>0</v>
      </c>
      <c r="Q19" s="17">
        <v>10.77</v>
      </c>
      <c r="R19" s="15">
        <v>2.96</v>
      </c>
      <c r="S19" s="15">
        <v>2.96</v>
      </c>
      <c r="T19" s="15">
        <v>0.54</v>
      </c>
      <c r="U19" s="15">
        <v>8.5</v>
      </c>
      <c r="V19" s="15">
        <v>0</v>
      </c>
      <c r="W19" s="15">
        <v>0</v>
      </c>
      <c r="X19" s="42">
        <v>0</v>
      </c>
    </row>
    <row r="20" spans="1:47" s="16" customFormat="1" ht="26.45" customHeight="1" x14ac:dyDescent="0.25">
      <c r="A20" s="105"/>
      <c r="B20" s="842"/>
      <c r="C20" s="141">
        <v>119</v>
      </c>
      <c r="D20" s="142" t="s">
        <v>14</v>
      </c>
      <c r="E20" s="142" t="s">
        <v>55</v>
      </c>
      <c r="F20" s="176">
        <v>20</v>
      </c>
      <c r="G20" s="123"/>
      <c r="H20" s="231">
        <v>1.52</v>
      </c>
      <c r="I20" s="15">
        <v>0.16</v>
      </c>
      <c r="J20" s="42">
        <v>9.84</v>
      </c>
      <c r="K20" s="242">
        <v>47</v>
      </c>
      <c r="L20" s="231">
        <v>0.02</v>
      </c>
      <c r="M20" s="15">
        <v>0.01</v>
      </c>
      <c r="N20" s="15">
        <v>0</v>
      </c>
      <c r="O20" s="15">
        <v>0</v>
      </c>
      <c r="P20" s="18">
        <v>0</v>
      </c>
      <c r="Q20" s="231">
        <v>4</v>
      </c>
      <c r="R20" s="15">
        <v>13</v>
      </c>
      <c r="S20" s="15">
        <v>2.8</v>
      </c>
      <c r="T20" s="15">
        <v>0.22</v>
      </c>
      <c r="U20" s="15">
        <v>18.600000000000001</v>
      </c>
      <c r="V20" s="15">
        <v>1E-3</v>
      </c>
      <c r="W20" s="15">
        <v>1E-3</v>
      </c>
      <c r="X20" s="42">
        <v>2.9</v>
      </c>
    </row>
    <row r="21" spans="1:47" s="16" customFormat="1" ht="26.45" customHeight="1" x14ac:dyDescent="0.25">
      <c r="A21" s="105"/>
      <c r="B21" s="842"/>
      <c r="C21" s="139">
        <v>120</v>
      </c>
      <c r="D21" s="142" t="s">
        <v>15</v>
      </c>
      <c r="E21" s="142" t="s">
        <v>47</v>
      </c>
      <c r="F21" s="125">
        <v>20</v>
      </c>
      <c r="G21" s="171"/>
      <c r="H21" s="231">
        <v>1.32</v>
      </c>
      <c r="I21" s="15">
        <v>0.24</v>
      </c>
      <c r="J21" s="42">
        <v>8.0399999999999991</v>
      </c>
      <c r="K21" s="243">
        <v>39.6</v>
      </c>
      <c r="L21" s="260">
        <v>0.03</v>
      </c>
      <c r="M21" s="19">
        <v>0.02</v>
      </c>
      <c r="N21" s="20">
        <v>0</v>
      </c>
      <c r="O21" s="20">
        <v>0</v>
      </c>
      <c r="P21" s="47">
        <v>0</v>
      </c>
      <c r="Q21" s="260">
        <v>5.8</v>
      </c>
      <c r="R21" s="20">
        <v>30</v>
      </c>
      <c r="S21" s="20">
        <v>9.4</v>
      </c>
      <c r="T21" s="20">
        <v>0.78</v>
      </c>
      <c r="U21" s="20">
        <v>47</v>
      </c>
      <c r="V21" s="20">
        <v>1E-3</v>
      </c>
      <c r="W21" s="20">
        <v>1E-3</v>
      </c>
      <c r="X21" s="47">
        <v>0</v>
      </c>
    </row>
    <row r="22" spans="1:47" s="16" customFormat="1" ht="26.45" customHeight="1" x14ac:dyDescent="0.25">
      <c r="A22" s="105"/>
      <c r="B22" s="842"/>
      <c r="C22" s="623"/>
      <c r="D22" s="142"/>
      <c r="E22" s="288" t="s">
        <v>20</v>
      </c>
      <c r="F22" s="296">
        <f>SUM(F15:F21)</f>
        <v>740</v>
      </c>
      <c r="G22" s="123"/>
      <c r="H22" s="191">
        <f>SUM(H15:H21)</f>
        <v>32.08</v>
      </c>
      <c r="I22" s="14">
        <f t="shared" ref="I22:J22" si="2">SUM(I15:I21)</f>
        <v>34.46</v>
      </c>
      <c r="J22" s="45">
        <f t="shared" si="2"/>
        <v>79.72</v>
      </c>
      <c r="K22" s="302">
        <f>SUM(K15:K21)</f>
        <v>768.59</v>
      </c>
      <c r="L22" s="191">
        <f t="shared" ref="L22:R22" si="3">SUM(L15:L21)</f>
        <v>0.36</v>
      </c>
      <c r="M22" s="191">
        <f t="shared" si="3"/>
        <v>0.42000000000000004</v>
      </c>
      <c r="N22" s="14">
        <f t="shared" si="3"/>
        <v>23.89</v>
      </c>
      <c r="O22" s="14">
        <f t="shared" si="3"/>
        <v>250</v>
      </c>
      <c r="P22" s="45">
        <f t="shared" si="3"/>
        <v>0.12</v>
      </c>
      <c r="Q22" s="24">
        <f t="shared" si="3"/>
        <v>115.24</v>
      </c>
      <c r="R22" s="14">
        <f t="shared" si="3"/>
        <v>433.91999999999996</v>
      </c>
      <c r="S22" s="719">
        <f>SUM(S21)</f>
        <v>9.4</v>
      </c>
      <c r="T22" s="14">
        <f>SUM(T21)</f>
        <v>0.78</v>
      </c>
      <c r="U22" s="14">
        <f t="shared" ref="U22:X22" si="4">SUM(U21)</f>
        <v>47</v>
      </c>
      <c r="V22" s="14">
        <f t="shared" si="4"/>
        <v>1E-3</v>
      </c>
      <c r="W22" s="14">
        <f t="shared" si="4"/>
        <v>1E-3</v>
      </c>
      <c r="X22" s="45">
        <f t="shared" si="4"/>
        <v>0</v>
      </c>
    </row>
    <row r="23" spans="1:47" ht="30" customHeight="1" thickBot="1" x14ac:dyDescent="0.3">
      <c r="A23" s="247"/>
      <c r="B23" s="843"/>
      <c r="C23" s="837"/>
      <c r="D23" s="724"/>
      <c r="E23" s="338" t="s">
        <v>21</v>
      </c>
      <c r="F23" s="666"/>
      <c r="G23" s="668"/>
      <c r="H23" s="672"/>
      <c r="I23" s="674"/>
      <c r="J23" s="675"/>
      <c r="K23" s="303">
        <f>K22/23.5</f>
        <v>32.705957446808512</v>
      </c>
      <c r="L23" s="672"/>
      <c r="M23" s="673"/>
      <c r="N23" s="674"/>
      <c r="O23" s="674"/>
      <c r="P23" s="675"/>
      <c r="Q23" s="673"/>
      <c r="R23" s="674"/>
      <c r="S23" s="738"/>
      <c r="T23" s="674"/>
      <c r="U23" s="674"/>
      <c r="V23" s="674"/>
      <c r="W23" s="738"/>
      <c r="X23" s="739"/>
    </row>
    <row r="24" spans="1:47" x14ac:dyDescent="0.25">
      <c r="A24" s="2"/>
      <c r="B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47" ht="18.75" x14ac:dyDescent="0.25">
      <c r="D25" s="11"/>
      <c r="E25" s="25"/>
      <c r="F25" s="26"/>
      <c r="G25" s="11"/>
      <c r="H25" s="11"/>
      <c r="I25" s="11"/>
      <c r="J25" s="11"/>
    </row>
    <row r="26" spans="1:47" ht="18.75" x14ac:dyDescent="0.25">
      <c r="A26" s="523" t="s">
        <v>65</v>
      </c>
      <c r="B26" s="825"/>
      <c r="C26" s="524"/>
      <c r="D26" s="525"/>
      <c r="E26" s="25"/>
      <c r="F26" s="26"/>
      <c r="G26" s="11"/>
      <c r="H26" s="11"/>
      <c r="I26" s="11"/>
      <c r="J26" s="11"/>
    </row>
    <row r="27" spans="1:47" ht="18.75" x14ac:dyDescent="0.25">
      <c r="A27" s="526" t="s">
        <v>66</v>
      </c>
      <c r="B27" s="826"/>
      <c r="C27" s="527"/>
      <c r="D27" s="527"/>
      <c r="E27" s="25"/>
      <c r="F27" s="26"/>
      <c r="G27" s="11"/>
      <c r="H27" s="11"/>
      <c r="I27" s="11"/>
      <c r="J27" s="11"/>
    </row>
    <row r="28" spans="1:47" ht="18.75" x14ac:dyDescent="0.25">
      <c r="D28" s="11"/>
      <c r="E28" s="25"/>
      <c r="F28" s="26"/>
      <c r="G28" s="11"/>
      <c r="H28" s="11"/>
      <c r="I28" s="11"/>
      <c r="J28" s="11"/>
    </row>
    <row r="29" spans="1:47" x14ac:dyDescent="0.25">
      <c r="D29" s="11"/>
      <c r="E29" s="11"/>
      <c r="F29" s="11"/>
      <c r="G29" s="11"/>
      <c r="H29" s="11"/>
      <c r="I29" s="11"/>
      <c r="J29" s="11"/>
    </row>
    <row r="30" spans="1:47" x14ac:dyDescent="0.25">
      <c r="D30" s="11"/>
      <c r="E30" s="11"/>
      <c r="F30" s="11"/>
      <c r="G30" s="11"/>
      <c r="H30" s="11"/>
      <c r="I30" s="11"/>
      <c r="J30" s="11"/>
    </row>
    <row r="31" spans="1:47" x14ac:dyDescent="0.25">
      <c r="D31" s="11"/>
      <c r="E31" s="11"/>
      <c r="F31" s="11"/>
      <c r="G31" s="11"/>
      <c r="H31" s="11"/>
      <c r="I31" s="11"/>
      <c r="J31" s="11"/>
    </row>
    <row r="32" spans="1:4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topLeftCell="A4" zoomScale="80" zoomScaleNormal="80" workbookViewId="0">
      <selection activeCell="E28" sqref="E28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133"/>
      <c r="C4" s="658" t="s">
        <v>39</v>
      </c>
      <c r="D4" s="295"/>
      <c r="E4" s="657"/>
      <c r="F4" s="658"/>
      <c r="G4" s="656"/>
      <c r="H4" s="783" t="s">
        <v>22</v>
      </c>
      <c r="I4" s="782"/>
      <c r="J4" s="780"/>
      <c r="K4" s="678" t="s">
        <v>23</v>
      </c>
      <c r="L4" s="978" t="s">
        <v>24</v>
      </c>
      <c r="M4" s="979"/>
      <c r="N4" s="980"/>
      <c r="O4" s="980"/>
      <c r="P4" s="981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46.5" thickBot="1" x14ac:dyDescent="0.3">
      <c r="A5" s="134" t="s">
        <v>0</v>
      </c>
      <c r="B5" s="528"/>
      <c r="C5" s="102" t="s">
        <v>40</v>
      </c>
      <c r="D5" s="284" t="s">
        <v>41</v>
      </c>
      <c r="E5" s="98" t="s">
        <v>38</v>
      </c>
      <c r="F5" s="102" t="s">
        <v>26</v>
      </c>
      <c r="G5" s="98" t="s">
        <v>37</v>
      </c>
      <c r="H5" s="535" t="s">
        <v>27</v>
      </c>
      <c r="I5" s="498" t="s">
        <v>28</v>
      </c>
      <c r="J5" s="821" t="s">
        <v>29</v>
      </c>
      <c r="K5" s="660" t="s">
        <v>30</v>
      </c>
      <c r="L5" s="521" t="s">
        <v>31</v>
      </c>
      <c r="M5" s="521" t="s">
        <v>116</v>
      </c>
      <c r="N5" s="521" t="s">
        <v>32</v>
      </c>
      <c r="O5" s="531" t="s">
        <v>117</v>
      </c>
      <c r="P5" s="521" t="s">
        <v>118</v>
      </c>
      <c r="Q5" s="521" t="s">
        <v>33</v>
      </c>
      <c r="R5" s="521" t="s">
        <v>34</v>
      </c>
      <c r="S5" s="521" t="s">
        <v>35</v>
      </c>
      <c r="T5" s="521" t="s">
        <v>36</v>
      </c>
      <c r="U5" s="521" t="s">
        <v>119</v>
      </c>
      <c r="V5" s="521" t="s">
        <v>120</v>
      </c>
      <c r="W5" s="521" t="s">
        <v>121</v>
      </c>
      <c r="X5" s="658" t="s">
        <v>122</v>
      </c>
    </row>
    <row r="6" spans="1:24" s="16" customFormat="1" ht="19.5" customHeight="1" x14ac:dyDescent="0.25">
      <c r="A6" s="137" t="s">
        <v>6</v>
      </c>
      <c r="B6" s="840"/>
      <c r="C6" s="876">
        <v>1</v>
      </c>
      <c r="D6" s="740" t="s">
        <v>19</v>
      </c>
      <c r="E6" s="691" t="s">
        <v>12</v>
      </c>
      <c r="F6" s="146">
        <v>15</v>
      </c>
      <c r="G6" s="465"/>
      <c r="H6" s="334">
        <v>3.48</v>
      </c>
      <c r="I6" s="50">
        <v>4.43</v>
      </c>
      <c r="J6" s="51">
        <v>0</v>
      </c>
      <c r="K6" s="466">
        <v>54.6</v>
      </c>
      <c r="L6" s="251">
        <v>0.01</v>
      </c>
      <c r="M6" s="40">
        <v>0.05</v>
      </c>
      <c r="N6" s="40">
        <v>0.1</v>
      </c>
      <c r="O6" s="40">
        <v>40</v>
      </c>
      <c r="P6" s="43">
        <v>0.14000000000000001</v>
      </c>
      <c r="Q6" s="251">
        <v>132</v>
      </c>
      <c r="R6" s="40">
        <v>75</v>
      </c>
      <c r="S6" s="40">
        <v>5.25</v>
      </c>
      <c r="T6" s="40">
        <v>0.15</v>
      </c>
      <c r="U6" s="40">
        <v>13.2</v>
      </c>
      <c r="V6" s="40">
        <v>0</v>
      </c>
      <c r="W6" s="40">
        <v>0</v>
      </c>
      <c r="X6" s="41">
        <v>0</v>
      </c>
    </row>
    <row r="7" spans="1:24" s="16" customFormat="1" ht="26.25" customHeight="1" x14ac:dyDescent="0.25">
      <c r="A7" s="103"/>
      <c r="B7" s="841"/>
      <c r="C7" s="100">
        <v>2</v>
      </c>
      <c r="D7" s="143" t="s">
        <v>19</v>
      </c>
      <c r="E7" s="270" t="s">
        <v>177</v>
      </c>
      <c r="F7" s="126">
        <v>10</v>
      </c>
      <c r="G7" s="201"/>
      <c r="H7" s="260">
        <v>0.08</v>
      </c>
      <c r="I7" s="20">
        <v>7.25</v>
      </c>
      <c r="J7" s="47">
        <v>0.13</v>
      </c>
      <c r="K7" s="425">
        <v>66.099999999999994</v>
      </c>
      <c r="L7" s="231">
        <v>0</v>
      </c>
      <c r="M7" s="15">
        <v>0.01</v>
      </c>
      <c r="N7" s="15">
        <v>0</v>
      </c>
      <c r="O7" s="15">
        <v>50</v>
      </c>
      <c r="P7" s="18">
        <v>0.13</v>
      </c>
      <c r="Q7" s="231">
        <v>2.4</v>
      </c>
      <c r="R7" s="15">
        <v>3</v>
      </c>
      <c r="S7" s="15">
        <v>0</v>
      </c>
      <c r="T7" s="15">
        <v>0.02</v>
      </c>
      <c r="U7" s="15">
        <v>3</v>
      </c>
      <c r="V7" s="15">
        <v>0</v>
      </c>
      <c r="W7" s="15">
        <v>1E-4</v>
      </c>
      <c r="X7" s="42">
        <v>0</v>
      </c>
    </row>
    <row r="8" spans="1:24" s="37" customFormat="1" ht="38.25" customHeight="1" x14ac:dyDescent="0.25">
      <c r="A8" s="135"/>
      <c r="B8" s="853"/>
      <c r="C8" s="100">
        <v>320</v>
      </c>
      <c r="D8" s="143" t="s">
        <v>62</v>
      </c>
      <c r="E8" s="270" t="s">
        <v>189</v>
      </c>
      <c r="F8" s="220">
        <v>205</v>
      </c>
      <c r="G8" s="100"/>
      <c r="H8" s="260">
        <v>6.23</v>
      </c>
      <c r="I8" s="20">
        <v>7.14</v>
      </c>
      <c r="J8" s="47">
        <v>31.66</v>
      </c>
      <c r="K8" s="643">
        <v>215.55</v>
      </c>
      <c r="L8" s="231">
        <v>0.08</v>
      </c>
      <c r="M8" s="17">
        <v>0.22</v>
      </c>
      <c r="N8" s="15">
        <v>1.64</v>
      </c>
      <c r="O8" s="15">
        <v>30</v>
      </c>
      <c r="P8" s="18">
        <v>0.15</v>
      </c>
      <c r="Q8" s="231">
        <v>186.44</v>
      </c>
      <c r="R8" s="15">
        <v>164.87</v>
      </c>
      <c r="S8" s="15">
        <v>33.049999999999997</v>
      </c>
      <c r="T8" s="15">
        <v>0.43</v>
      </c>
      <c r="U8" s="15">
        <v>246.47</v>
      </c>
      <c r="V8" s="15">
        <v>1.4E-2</v>
      </c>
      <c r="W8" s="15">
        <v>6.0000000000000001E-3</v>
      </c>
      <c r="X8" s="42">
        <v>0.04</v>
      </c>
    </row>
    <row r="9" spans="1:24" s="37" customFormat="1" ht="26.25" customHeight="1" x14ac:dyDescent="0.25">
      <c r="A9" s="135"/>
      <c r="B9" s="853"/>
      <c r="C9" s="163">
        <v>114</v>
      </c>
      <c r="D9" s="142" t="s">
        <v>46</v>
      </c>
      <c r="E9" s="877" t="s">
        <v>52</v>
      </c>
      <c r="F9" s="267">
        <v>200</v>
      </c>
      <c r="G9" s="163"/>
      <c r="H9" s="231">
        <v>0</v>
      </c>
      <c r="I9" s="15">
        <v>0</v>
      </c>
      <c r="J9" s="42">
        <v>7.27</v>
      </c>
      <c r="K9" s="242">
        <v>28.73</v>
      </c>
      <c r="L9" s="231">
        <v>0</v>
      </c>
      <c r="M9" s="15">
        <v>0</v>
      </c>
      <c r="N9" s="15">
        <v>0</v>
      </c>
      <c r="O9" s="15">
        <v>0</v>
      </c>
      <c r="P9" s="18">
        <v>0</v>
      </c>
      <c r="Q9" s="231">
        <v>0.26</v>
      </c>
      <c r="R9" s="15">
        <v>0.03</v>
      </c>
      <c r="S9" s="15">
        <v>0.03</v>
      </c>
      <c r="T9" s="15">
        <v>0.02</v>
      </c>
      <c r="U9" s="15">
        <v>0.28999999999999998</v>
      </c>
      <c r="V9" s="15">
        <v>0</v>
      </c>
      <c r="W9" s="15">
        <v>0</v>
      </c>
      <c r="X9" s="42">
        <v>0</v>
      </c>
    </row>
    <row r="10" spans="1:24" s="37" customFormat="1" ht="26.25" customHeight="1" x14ac:dyDescent="0.25">
      <c r="A10" s="135"/>
      <c r="B10" s="853"/>
      <c r="C10" s="163" t="s">
        <v>152</v>
      </c>
      <c r="D10" s="142" t="s">
        <v>18</v>
      </c>
      <c r="E10" s="877" t="s">
        <v>178</v>
      </c>
      <c r="F10" s="267">
        <v>200</v>
      </c>
      <c r="G10" s="163"/>
      <c r="H10" s="231">
        <v>8.25</v>
      </c>
      <c r="I10" s="15">
        <v>6.25</v>
      </c>
      <c r="J10" s="42">
        <v>22</v>
      </c>
      <c r="K10" s="242">
        <v>175</v>
      </c>
      <c r="L10" s="231"/>
      <c r="M10" s="15"/>
      <c r="N10" s="15"/>
      <c r="O10" s="15"/>
      <c r="P10" s="18"/>
      <c r="Q10" s="231"/>
      <c r="R10" s="15"/>
      <c r="S10" s="15"/>
      <c r="T10" s="15"/>
      <c r="U10" s="15"/>
      <c r="V10" s="15"/>
      <c r="W10" s="15"/>
      <c r="X10" s="42"/>
    </row>
    <row r="11" spans="1:24" s="37" customFormat="1" ht="23.25" customHeight="1" x14ac:dyDescent="0.25">
      <c r="A11" s="135"/>
      <c r="B11" s="853"/>
      <c r="C11" s="377">
        <v>121</v>
      </c>
      <c r="D11" s="143" t="s">
        <v>14</v>
      </c>
      <c r="E11" s="877" t="s">
        <v>51</v>
      </c>
      <c r="F11" s="267">
        <v>30</v>
      </c>
      <c r="G11" s="125"/>
      <c r="H11" s="17">
        <v>2.25</v>
      </c>
      <c r="I11" s="15">
        <v>0.87</v>
      </c>
      <c r="J11" s="18">
        <v>14.94</v>
      </c>
      <c r="K11" s="181">
        <v>78.599999999999994</v>
      </c>
      <c r="L11" s="231">
        <v>0.03</v>
      </c>
      <c r="M11" s="17">
        <v>0.01</v>
      </c>
      <c r="N11" s="15">
        <v>0</v>
      </c>
      <c r="O11" s="15">
        <v>0</v>
      </c>
      <c r="P11" s="18">
        <v>0</v>
      </c>
      <c r="Q11" s="231">
        <v>5.7</v>
      </c>
      <c r="R11" s="15">
        <v>19.5</v>
      </c>
      <c r="S11" s="15">
        <v>3.9</v>
      </c>
      <c r="T11" s="15">
        <v>0.36</v>
      </c>
      <c r="U11" s="15">
        <v>27.6</v>
      </c>
      <c r="V11" s="15">
        <v>0</v>
      </c>
      <c r="W11" s="15">
        <v>0</v>
      </c>
      <c r="X11" s="42">
        <v>0</v>
      </c>
    </row>
    <row r="12" spans="1:24" s="37" customFormat="1" ht="23.25" customHeight="1" x14ac:dyDescent="0.25">
      <c r="A12" s="135"/>
      <c r="B12" s="853"/>
      <c r="C12" s="100"/>
      <c r="D12" s="143"/>
      <c r="E12" s="281" t="s">
        <v>20</v>
      </c>
      <c r="F12" s="254">
        <f>SUM(F6:F11)</f>
        <v>660</v>
      </c>
      <c r="G12" s="256"/>
      <c r="H12" s="193">
        <f t="shared" ref="H12:X12" si="0">SUM(H6:H11)</f>
        <v>20.29</v>
      </c>
      <c r="I12" s="35">
        <f t="shared" si="0"/>
        <v>25.94</v>
      </c>
      <c r="J12" s="67">
        <f t="shared" si="0"/>
        <v>76</v>
      </c>
      <c r="K12" s="453">
        <f t="shared" si="0"/>
        <v>618.58000000000004</v>
      </c>
      <c r="L12" s="193">
        <f t="shared" si="0"/>
        <v>0.12</v>
      </c>
      <c r="M12" s="35">
        <f t="shared" si="0"/>
        <v>0.29000000000000004</v>
      </c>
      <c r="N12" s="35">
        <f t="shared" si="0"/>
        <v>1.74</v>
      </c>
      <c r="O12" s="35">
        <f t="shared" si="0"/>
        <v>120</v>
      </c>
      <c r="P12" s="252">
        <f t="shared" si="0"/>
        <v>0.42000000000000004</v>
      </c>
      <c r="Q12" s="193">
        <f t="shared" si="0"/>
        <v>326.8</v>
      </c>
      <c r="R12" s="35">
        <f t="shared" si="0"/>
        <v>262.39999999999998</v>
      </c>
      <c r="S12" s="35">
        <f t="shared" si="0"/>
        <v>42.23</v>
      </c>
      <c r="T12" s="35">
        <f t="shared" si="0"/>
        <v>0.98</v>
      </c>
      <c r="U12" s="35">
        <f t="shared" si="0"/>
        <v>290.56000000000006</v>
      </c>
      <c r="V12" s="35">
        <f t="shared" si="0"/>
        <v>1.4E-2</v>
      </c>
      <c r="W12" s="35">
        <f t="shared" si="0"/>
        <v>6.1000000000000004E-3</v>
      </c>
      <c r="X12" s="67">
        <f t="shared" si="0"/>
        <v>0.04</v>
      </c>
    </row>
    <row r="13" spans="1:24" s="37" customFormat="1" ht="28.5" customHeight="1" thickBot="1" x14ac:dyDescent="0.3">
      <c r="A13" s="135"/>
      <c r="B13" s="855"/>
      <c r="C13" s="100"/>
      <c r="D13" s="239"/>
      <c r="E13" s="281" t="s">
        <v>21</v>
      </c>
      <c r="F13" s="126"/>
      <c r="G13" s="100"/>
      <c r="H13" s="234"/>
      <c r="I13" s="144"/>
      <c r="J13" s="145"/>
      <c r="K13" s="806">
        <f>K12/23.5</f>
        <v>26.322553191489362</v>
      </c>
      <c r="L13" s="234"/>
      <c r="M13" s="594"/>
      <c r="N13" s="594"/>
      <c r="O13" s="594"/>
      <c r="P13" s="595"/>
      <c r="Q13" s="596"/>
      <c r="R13" s="594"/>
      <c r="S13" s="597"/>
      <c r="T13" s="594"/>
      <c r="U13" s="594"/>
      <c r="V13" s="594"/>
      <c r="W13" s="594"/>
      <c r="X13" s="598"/>
    </row>
    <row r="14" spans="1:24" s="16" customFormat="1" ht="33.75" customHeight="1" x14ac:dyDescent="0.25">
      <c r="A14" s="137" t="s">
        <v>7</v>
      </c>
      <c r="B14" s="840"/>
      <c r="C14" s="396">
        <v>25</v>
      </c>
      <c r="D14" s="662" t="s">
        <v>19</v>
      </c>
      <c r="E14" s="337" t="s">
        <v>50</v>
      </c>
      <c r="F14" s="355">
        <v>150</v>
      </c>
      <c r="G14" s="130"/>
      <c r="H14" s="48">
        <v>0.6</v>
      </c>
      <c r="I14" s="38">
        <v>0.45</v>
      </c>
      <c r="J14" s="49">
        <v>15.45</v>
      </c>
      <c r="K14" s="183">
        <v>70.5</v>
      </c>
      <c r="L14" s="244">
        <v>0.03</v>
      </c>
      <c r="M14" s="48">
        <v>0.05</v>
      </c>
      <c r="N14" s="38">
        <v>7.5</v>
      </c>
      <c r="O14" s="38">
        <v>0</v>
      </c>
      <c r="P14" s="212">
        <v>0</v>
      </c>
      <c r="Q14" s="244">
        <v>28.5</v>
      </c>
      <c r="R14" s="38">
        <v>24</v>
      </c>
      <c r="S14" s="38">
        <v>18</v>
      </c>
      <c r="T14" s="38">
        <v>0</v>
      </c>
      <c r="U14" s="38">
        <v>232.5</v>
      </c>
      <c r="V14" s="38">
        <v>1E-3</v>
      </c>
      <c r="W14" s="38">
        <v>0</v>
      </c>
      <c r="X14" s="463">
        <v>0.01</v>
      </c>
    </row>
    <row r="15" spans="1:24" s="16" customFormat="1" ht="33.75" customHeight="1" x14ac:dyDescent="0.25">
      <c r="A15" s="103"/>
      <c r="B15" s="841"/>
      <c r="C15" s="140">
        <v>35</v>
      </c>
      <c r="D15" s="305" t="s">
        <v>9</v>
      </c>
      <c r="E15" s="647" t="s">
        <v>70</v>
      </c>
      <c r="F15" s="646">
        <v>200</v>
      </c>
      <c r="G15" s="99"/>
      <c r="H15" s="232">
        <v>4.91</v>
      </c>
      <c r="I15" s="13">
        <v>9.9600000000000009</v>
      </c>
      <c r="J15" s="44">
        <v>9.02</v>
      </c>
      <c r="K15" s="101">
        <v>146.41</v>
      </c>
      <c r="L15" s="232">
        <v>0.04</v>
      </c>
      <c r="M15" s="74">
        <v>0.03</v>
      </c>
      <c r="N15" s="13">
        <v>0.75</v>
      </c>
      <c r="O15" s="13">
        <v>120</v>
      </c>
      <c r="P15" s="23">
        <v>0</v>
      </c>
      <c r="Q15" s="232">
        <v>12.45</v>
      </c>
      <c r="R15" s="13">
        <v>46.5</v>
      </c>
      <c r="S15" s="13">
        <v>9.68</v>
      </c>
      <c r="T15" s="13">
        <v>0.56999999999999995</v>
      </c>
      <c r="U15" s="13">
        <v>83.7</v>
      </c>
      <c r="V15" s="13">
        <v>2E-3</v>
      </c>
      <c r="W15" s="13">
        <v>0</v>
      </c>
      <c r="X15" s="44">
        <v>0.03</v>
      </c>
    </row>
    <row r="16" spans="1:24" s="16" customFormat="1" ht="33.75" customHeight="1" x14ac:dyDescent="0.25">
      <c r="A16" s="105"/>
      <c r="B16" s="842"/>
      <c r="C16" s="140">
        <v>89</v>
      </c>
      <c r="D16" s="305" t="s">
        <v>10</v>
      </c>
      <c r="E16" s="647" t="s">
        <v>90</v>
      </c>
      <c r="F16" s="646">
        <v>90</v>
      </c>
      <c r="G16" s="99"/>
      <c r="H16" s="232">
        <v>18.13</v>
      </c>
      <c r="I16" s="13">
        <v>17.05</v>
      </c>
      <c r="J16" s="44">
        <v>3.69</v>
      </c>
      <c r="K16" s="101">
        <v>240.96</v>
      </c>
      <c r="L16" s="378">
        <v>0.06</v>
      </c>
      <c r="M16" s="91">
        <v>0.13</v>
      </c>
      <c r="N16" s="92">
        <v>1.06</v>
      </c>
      <c r="O16" s="92">
        <v>0</v>
      </c>
      <c r="P16" s="93">
        <v>0</v>
      </c>
      <c r="Q16" s="378">
        <v>17.03</v>
      </c>
      <c r="R16" s="92">
        <v>176.72</v>
      </c>
      <c r="S16" s="92">
        <v>23.18</v>
      </c>
      <c r="T16" s="92">
        <v>2.61</v>
      </c>
      <c r="U16" s="92">
        <v>317</v>
      </c>
      <c r="V16" s="92">
        <v>7.0000000000000001E-3</v>
      </c>
      <c r="W16" s="92">
        <v>0</v>
      </c>
      <c r="X16" s="97">
        <v>0.06</v>
      </c>
    </row>
    <row r="17" spans="1:24" s="16" customFormat="1" ht="33.75" customHeight="1" x14ac:dyDescent="0.25">
      <c r="A17" s="105"/>
      <c r="B17" s="842"/>
      <c r="C17" s="140">
        <v>53</v>
      </c>
      <c r="D17" s="663" t="s">
        <v>64</v>
      </c>
      <c r="E17" s="305" t="s">
        <v>60</v>
      </c>
      <c r="F17" s="99">
        <v>150</v>
      </c>
      <c r="G17" s="127"/>
      <c r="H17" s="74">
        <v>3.34</v>
      </c>
      <c r="I17" s="13">
        <v>4.91</v>
      </c>
      <c r="J17" s="23">
        <v>33.93</v>
      </c>
      <c r="K17" s="128">
        <v>191.49</v>
      </c>
      <c r="L17" s="74">
        <v>0.03</v>
      </c>
      <c r="M17" s="74">
        <v>0.02</v>
      </c>
      <c r="N17" s="13">
        <v>0</v>
      </c>
      <c r="O17" s="13">
        <v>20</v>
      </c>
      <c r="P17" s="23">
        <v>0.09</v>
      </c>
      <c r="Q17" s="232">
        <v>6.29</v>
      </c>
      <c r="R17" s="13">
        <v>67.34</v>
      </c>
      <c r="S17" s="34">
        <v>21.83</v>
      </c>
      <c r="T17" s="13">
        <v>0.46</v>
      </c>
      <c r="U17" s="13">
        <v>43.27</v>
      </c>
      <c r="V17" s="13">
        <v>1E-3</v>
      </c>
      <c r="W17" s="13">
        <v>7.0000000000000001E-3</v>
      </c>
      <c r="X17" s="44">
        <v>0.02</v>
      </c>
    </row>
    <row r="18" spans="1:24" s="16" customFormat="1" ht="43.5" customHeight="1" x14ac:dyDescent="0.25">
      <c r="A18" s="105"/>
      <c r="B18" s="842"/>
      <c r="C18" s="568">
        <v>216</v>
      </c>
      <c r="D18" s="171" t="s">
        <v>18</v>
      </c>
      <c r="E18" s="208" t="s">
        <v>130</v>
      </c>
      <c r="F18" s="125">
        <v>200</v>
      </c>
      <c r="G18" s="665"/>
      <c r="H18" s="231">
        <v>0.25</v>
      </c>
      <c r="I18" s="15">
        <v>0</v>
      </c>
      <c r="J18" s="42">
        <v>12.73</v>
      </c>
      <c r="K18" s="181">
        <v>51.3</v>
      </c>
      <c r="L18" s="260">
        <v>0</v>
      </c>
      <c r="M18" s="19">
        <v>0</v>
      </c>
      <c r="N18" s="20">
        <v>4.3899999999999997</v>
      </c>
      <c r="O18" s="20">
        <v>0</v>
      </c>
      <c r="P18" s="47">
        <v>0</v>
      </c>
      <c r="Q18" s="260">
        <v>0.32</v>
      </c>
      <c r="R18" s="20">
        <v>0</v>
      </c>
      <c r="S18" s="20">
        <v>0</v>
      </c>
      <c r="T18" s="20">
        <v>0.03</v>
      </c>
      <c r="U18" s="20">
        <v>0.3</v>
      </c>
      <c r="V18" s="20">
        <v>0</v>
      </c>
      <c r="W18" s="20">
        <v>0</v>
      </c>
      <c r="X18" s="47">
        <v>0</v>
      </c>
    </row>
    <row r="19" spans="1:24" s="16" customFormat="1" ht="33.75" customHeight="1" x14ac:dyDescent="0.25">
      <c r="A19" s="105"/>
      <c r="B19" s="842"/>
      <c r="C19" s="141">
        <v>119</v>
      </c>
      <c r="D19" s="142" t="s">
        <v>14</v>
      </c>
      <c r="E19" s="171" t="s">
        <v>55</v>
      </c>
      <c r="F19" s="176">
        <v>20</v>
      </c>
      <c r="G19" s="123"/>
      <c r="H19" s="231">
        <v>1.52</v>
      </c>
      <c r="I19" s="15">
        <v>0.16</v>
      </c>
      <c r="J19" s="42">
        <v>9.84</v>
      </c>
      <c r="K19" s="242">
        <v>47</v>
      </c>
      <c r="L19" s="231">
        <v>0.02</v>
      </c>
      <c r="M19" s="15">
        <v>0.01</v>
      </c>
      <c r="N19" s="15">
        <v>0</v>
      </c>
      <c r="O19" s="15">
        <v>0</v>
      </c>
      <c r="P19" s="18">
        <v>0</v>
      </c>
      <c r="Q19" s="231">
        <v>4</v>
      </c>
      <c r="R19" s="15">
        <v>13</v>
      </c>
      <c r="S19" s="15">
        <v>2.8</v>
      </c>
      <c r="T19" s="15">
        <v>0.22</v>
      </c>
      <c r="U19" s="15">
        <v>18.600000000000001</v>
      </c>
      <c r="V19" s="15">
        <v>1E-3</v>
      </c>
      <c r="W19" s="15">
        <v>1E-3</v>
      </c>
      <c r="X19" s="42">
        <v>2.9</v>
      </c>
    </row>
    <row r="20" spans="1:24" s="16" customFormat="1" ht="33.75" customHeight="1" x14ac:dyDescent="0.25">
      <c r="A20" s="105"/>
      <c r="B20" s="842"/>
      <c r="C20" s="139">
        <v>120</v>
      </c>
      <c r="D20" s="142" t="s">
        <v>15</v>
      </c>
      <c r="E20" s="171" t="s">
        <v>47</v>
      </c>
      <c r="F20" s="126">
        <v>20</v>
      </c>
      <c r="G20" s="126"/>
      <c r="H20" s="19">
        <v>1.32</v>
      </c>
      <c r="I20" s="20">
        <v>0.24</v>
      </c>
      <c r="J20" s="21">
        <v>8.0399999999999991</v>
      </c>
      <c r="K20" s="258">
        <v>39.6</v>
      </c>
      <c r="L20" s="260">
        <v>0.03</v>
      </c>
      <c r="M20" s="19">
        <v>0.02</v>
      </c>
      <c r="N20" s="20">
        <v>0</v>
      </c>
      <c r="O20" s="20">
        <v>0</v>
      </c>
      <c r="P20" s="47">
        <v>0</v>
      </c>
      <c r="Q20" s="260">
        <v>5.8</v>
      </c>
      <c r="R20" s="20">
        <v>30</v>
      </c>
      <c r="S20" s="20">
        <v>9.4</v>
      </c>
      <c r="T20" s="20">
        <v>0.78</v>
      </c>
      <c r="U20" s="20">
        <v>47</v>
      </c>
      <c r="V20" s="20">
        <v>1E-3</v>
      </c>
      <c r="W20" s="20">
        <v>1E-3</v>
      </c>
      <c r="X20" s="47">
        <v>0</v>
      </c>
    </row>
    <row r="21" spans="1:24" s="16" customFormat="1" ht="33.75" customHeight="1" x14ac:dyDescent="0.25">
      <c r="A21" s="105"/>
      <c r="B21" s="842"/>
      <c r="C21" s="623"/>
      <c r="D21" s="664"/>
      <c r="E21" s="281" t="s">
        <v>20</v>
      </c>
      <c r="F21" s="296">
        <f>F14+F15+F16+F17+F18+F19+F20+60</f>
        <v>890</v>
      </c>
      <c r="G21" s="123"/>
      <c r="H21" s="191">
        <f>SUM(H14:H20)</f>
        <v>30.07</v>
      </c>
      <c r="I21" s="14">
        <f>SUM(I14:I20)</f>
        <v>32.770000000000003</v>
      </c>
      <c r="J21" s="45">
        <f t="shared" ref="J21" si="1">SUM(J14:J20)</f>
        <v>92.700000000000017</v>
      </c>
      <c r="K21" s="302">
        <f>SUM(K14:K20)</f>
        <v>787.26</v>
      </c>
      <c r="L21" s="191">
        <f t="shared" ref="L21:X21" si="2">SUM(L13:L20)</f>
        <v>0.21</v>
      </c>
      <c r="M21" s="191">
        <f t="shared" si="2"/>
        <v>0.26</v>
      </c>
      <c r="N21" s="14">
        <f t="shared" si="2"/>
        <v>13.7</v>
      </c>
      <c r="O21" s="14">
        <f t="shared" si="2"/>
        <v>140</v>
      </c>
      <c r="P21" s="119">
        <f t="shared" si="2"/>
        <v>0.09</v>
      </c>
      <c r="Q21" s="191">
        <f t="shared" si="2"/>
        <v>74.39</v>
      </c>
      <c r="R21" s="14">
        <f t="shared" si="2"/>
        <v>357.56</v>
      </c>
      <c r="S21" s="14">
        <f t="shared" si="2"/>
        <v>84.89</v>
      </c>
      <c r="T21" s="14">
        <f t="shared" si="2"/>
        <v>4.67</v>
      </c>
      <c r="U21" s="14">
        <f t="shared" si="2"/>
        <v>742.37</v>
      </c>
      <c r="V21" s="14">
        <f t="shared" si="2"/>
        <v>1.3000000000000001E-2</v>
      </c>
      <c r="W21" s="14">
        <f t="shared" si="2"/>
        <v>9.0000000000000011E-3</v>
      </c>
      <c r="X21" s="45">
        <f t="shared" si="2"/>
        <v>3.02</v>
      </c>
    </row>
    <row r="22" spans="1:24" s="16" customFormat="1" ht="33.75" customHeight="1" thickBot="1" x14ac:dyDescent="0.3">
      <c r="A22" s="247"/>
      <c r="B22" s="843"/>
      <c r="C22" s="837"/>
      <c r="D22" s="666"/>
      <c r="E22" s="667" t="s">
        <v>21</v>
      </c>
      <c r="F22" s="666"/>
      <c r="G22" s="668"/>
      <c r="H22" s="672"/>
      <c r="I22" s="674"/>
      <c r="J22" s="675"/>
      <c r="K22" s="303">
        <f>K21/23.5</f>
        <v>33.500425531914892</v>
      </c>
      <c r="L22" s="672"/>
      <c r="M22" s="673"/>
      <c r="N22" s="674"/>
      <c r="O22" s="674"/>
      <c r="P22" s="735"/>
      <c r="Q22" s="672"/>
      <c r="R22" s="674"/>
      <c r="S22" s="674"/>
      <c r="T22" s="674"/>
      <c r="U22" s="674"/>
      <c r="V22" s="674"/>
      <c r="W22" s="674"/>
      <c r="X22" s="675"/>
    </row>
    <row r="23" spans="1:24" x14ac:dyDescent="0.25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07" customFormat="1" ht="18.75" x14ac:dyDescent="0.25">
      <c r="C24" s="261"/>
      <c r="D24" s="262"/>
      <c r="E24" s="263"/>
      <c r="F24" s="264"/>
      <c r="G24" s="262"/>
      <c r="H24" s="262"/>
      <c r="I24" s="262"/>
      <c r="J24" s="262"/>
    </row>
    <row r="25" spans="1:24" ht="18.75" x14ac:dyDescent="0.25">
      <c r="D25" s="11"/>
      <c r="E25" s="25"/>
      <c r="F25" s="26"/>
      <c r="G25" s="11"/>
      <c r="H25" s="11"/>
      <c r="I25" s="11"/>
      <c r="J25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zoomScale="70" zoomScaleNormal="70" workbookViewId="0">
      <selection activeCell="K21" sqref="K21"/>
    </sheetView>
  </sheetViews>
  <sheetFormatPr defaultRowHeight="15" x14ac:dyDescent="0.25"/>
  <cols>
    <col min="1" max="1" width="16.85546875" customWidth="1"/>
    <col min="2" max="2" width="11" style="830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2" max="22" width="11.140625" bestFit="1" customWidth="1"/>
  </cols>
  <sheetData>
    <row r="2" spans="1:24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8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831"/>
      <c r="C4" s="658" t="s">
        <v>39</v>
      </c>
      <c r="D4" s="706"/>
      <c r="E4" s="707"/>
      <c r="F4" s="656"/>
      <c r="G4" s="658"/>
      <c r="H4" s="708" t="s">
        <v>22</v>
      </c>
      <c r="I4" s="708"/>
      <c r="J4" s="708"/>
      <c r="K4" s="680" t="s">
        <v>23</v>
      </c>
      <c r="L4" s="978" t="s">
        <v>24</v>
      </c>
      <c r="M4" s="979"/>
      <c r="N4" s="980"/>
      <c r="O4" s="980"/>
      <c r="P4" s="980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28.5" customHeight="1" thickBot="1" x14ac:dyDescent="0.3">
      <c r="A5" s="134" t="s">
        <v>0</v>
      </c>
      <c r="B5" s="832"/>
      <c r="C5" s="102" t="s">
        <v>40</v>
      </c>
      <c r="D5" s="397" t="s">
        <v>41</v>
      </c>
      <c r="E5" s="102" t="s">
        <v>38</v>
      </c>
      <c r="F5" s="98" t="s">
        <v>26</v>
      </c>
      <c r="G5" s="102" t="s">
        <v>37</v>
      </c>
      <c r="H5" s="518" t="s">
        <v>27</v>
      </c>
      <c r="I5" s="519" t="s">
        <v>28</v>
      </c>
      <c r="J5" s="520" t="s">
        <v>29</v>
      </c>
      <c r="K5" s="682" t="s">
        <v>30</v>
      </c>
      <c r="L5" s="521" t="s">
        <v>31</v>
      </c>
      <c r="M5" s="521" t="s">
        <v>116</v>
      </c>
      <c r="N5" s="521" t="s">
        <v>32</v>
      </c>
      <c r="O5" s="531" t="s">
        <v>117</v>
      </c>
      <c r="P5" s="655" t="s">
        <v>118</v>
      </c>
      <c r="Q5" s="352" t="s">
        <v>33</v>
      </c>
      <c r="R5" s="352" t="s">
        <v>34</v>
      </c>
      <c r="S5" s="352" t="s">
        <v>35</v>
      </c>
      <c r="T5" s="352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s="16" customFormat="1" ht="26.45" customHeight="1" x14ac:dyDescent="0.25">
      <c r="A6" s="137" t="s">
        <v>6</v>
      </c>
      <c r="B6" s="553"/>
      <c r="C6" s="130">
        <v>24</v>
      </c>
      <c r="D6" s="662" t="s">
        <v>19</v>
      </c>
      <c r="E6" s="391" t="s">
        <v>110</v>
      </c>
      <c r="F6" s="130">
        <v>150</v>
      </c>
      <c r="G6" s="297"/>
      <c r="H6" s="251">
        <v>0.6</v>
      </c>
      <c r="I6" s="40">
        <v>0.6</v>
      </c>
      <c r="J6" s="41">
        <v>14.7</v>
      </c>
      <c r="K6" s="300">
        <v>70.5</v>
      </c>
      <c r="L6" s="251">
        <v>0.05</v>
      </c>
      <c r="M6" s="40">
        <v>0.03</v>
      </c>
      <c r="N6" s="40">
        <v>15</v>
      </c>
      <c r="O6" s="40">
        <v>0</v>
      </c>
      <c r="P6" s="41">
        <v>0</v>
      </c>
      <c r="Q6" s="48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0</v>
      </c>
      <c r="X6" s="212">
        <v>0.01</v>
      </c>
    </row>
    <row r="7" spans="1:24" s="16" customFormat="1" ht="26.45" customHeight="1" x14ac:dyDescent="0.25">
      <c r="A7" s="742"/>
      <c r="B7" s="142"/>
      <c r="C7" s="139">
        <v>321</v>
      </c>
      <c r="D7" s="171" t="s">
        <v>10</v>
      </c>
      <c r="E7" s="208" t="s">
        <v>176</v>
      </c>
      <c r="F7" s="267">
        <v>90</v>
      </c>
      <c r="G7" s="142"/>
      <c r="H7" s="231">
        <v>19.78</v>
      </c>
      <c r="I7" s="15">
        <v>24.51</v>
      </c>
      <c r="J7" s="42">
        <v>2.52</v>
      </c>
      <c r="K7" s="243">
        <v>312.27999999999997</v>
      </c>
      <c r="L7" s="231">
        <v>7.0000000000000007E-2</v>
      </c>
      <c r="M7" s="17">
        <v>0.21</v>
      </c>
      <c r="N7" s="15">
        <v>1.1599999999999999</v>
      </c>
      <c r="O7" s="15">
        <v>80</v>
      </c>
      <c r="P7" s="42">
        <v>0.28999999999999998</v>
      </c>
      <c r="Q7" s="231">
        <v>201.57</v>
      </c>
      <c r="R7" s="15">
        <v>279.95</v>
      </c>
      <c r="S7" s="15">
        <v>23.85</v>
      </c>
      <c r="T7" s="15">
        <v>1.1499999999999999</v>
      </c>
      <c r="U7" s="15">
        <v>232.16</v>
      </c>
      <c r="V7" s="15">
        <v>5.5999999999999999E-3</v>
      </c>
      <c r="W7" s="15">
        <v>2.47E-3</v>
      </c>
      <c r="X7" s="47">
        <v>0.1</v>
      </c>
    </row>
    <row r="8" spans="1:24" s="16" customFormat="1" ht="26.25" customHeight="1" x14ac:dyDescent="0.25">
      <c r="A8" s="742"/>
      <c r="B8" s="163"/>
      <c r="C8" s="126">
        <v>253</v>
      </c>
      <c r="D8" s="143" t="s">
        <v>64</v>
      </c>
      <c r="E8" s="360" t="s">
        <v>115</v>
      </c>
      <c r="F8" s="683">
        <v>150</v>
      </c>
      <c r="G8" s="162"/>
      <c r="H8" s="237">
        <v>4.3</v>
      </c>
      <c r="I8" s="78">
        <v>4.24</v>
      </c>
      <c r="J8" s="199">
        <v>18.77</v>
      </c>
      <c r="K8" s="377">
        <v>129.54</v>
      </c>
      <c r="L8" s="237">
        <v>0.11</v>
      </c>
      <c r="M8" s="78">
        <v>0.06</v>
      </c>
      <c r="N8" s="78">
        <v>0</v>
      </c>
      <c r="O8" s="78">
        <v>10</v>
      </c>
      <c r="P8" s="199">
        <v>0.06</v>
      </c>
      <c r="Q8" s="200">
        <v>8.69</v>
      </c>
      <c r="R8" s="78">
        <v>94.9</v>
      </c>
      <c r="S8" s="78">
        <v>62.72</v>
      </c>
      <c r="T8" s="78">
        <v>2.12</v>
      </c>
      <c r="U8" s="78">
        <v>114.82</v>
      </c>
      <c r="V8" s="78">
        <v>1E-3</v>
      </c>
      <c r="W8" s="78">
        <v>1E-3</v>
      </c>
      <c r="X8" s="199">
        <v>0.01</v>
      </c>
    </row>
    <row r="9" spans="1:24" s="37" customFormat="1" ht="33" customHeight="1" x14ac:dyDescent="0.25">
      <c r="A9" s="742"/>
      <c r="B9" s="162"/>
      <c r="C9" s="126">
        <v>95</v>
      </c>
      <c r="D9" s="663" t="s">
        <v>18</v>
      </c>
      <c r="E9" s="645" t="s">
        <v>142</v>
      </c>
      <c r="F9" s="728">
        <v>200</v>
      </c>
      <c r="G9" s="161"/>
      <c r="H9" s="231">
        <v>0</v>
      </c>
      <c r="I9" s="15">
        <v>0</v>
      </c>
      <c r="J9" s="42">
        <v>20.170000000000002</v>
      </c>
      <c r="K9" s="242">
        <v>81.3</v>
      </c>
      <c r="L9" s="231">
        <v>0.09</v>
      </c>
      <c r="M9" s="15">
        <v>0.1</v>
      </c>
      <c r="N9" s="15">
        <v>2.94</v>
      </c>
      <c r="O9" s="15">
        <v>80</v>
      </c>
      <c r="P9" s="42">
        <v>0.96</v>
      </c>
      <c r="Q9" s="17">
        <v>0.16</v>
      </c>
      <c r="R9" s="15">
        <v>0</v>
      </c>
      <c r="S9" s="33">
        <v>0</v>
      </c>
      <c r="T9" s="15">
        <v>0.02</v>
      </c>
      <c r="U9" s="15">
        <v>0.15</v>
      </c>
      <c r="V9" s="15">
        <v>0</v>
      </c>
      <c r="W9" s="15">
        <v>0</v>
      </c>
      <c r="X9" s="44">
        <v>0</v>
      </c>
    </row>
    <row r="10" spans="1:24" s="37" customFormat="1" ht="26.25" customHeight="1" x14ac:dyDescent="0.25">
      <c r="A10" s="742"/>
      <c r="B10" s="162"/>
      <c r="C10" s="128">
        <v>119</v>
      </c>
      <c r="D10" s="142" t="s">
        <v>14</v>
      </c>
      <c r="E10" s="142" t="s">
        <v>55</v>
      </c>
      <c r="F10" s="176">
        <v>20</v>
      </c>
      <c r="G10" s="123"/>
      <c r="H10" s="231">
        <v>1.52</v>
      </c>
      <c r="I10" s="15">
        <v>0.16</v>
      </c>
      <c r="J10" s="42">
        <v>9.84</v>
      </c>
      <c r="K10" s="242">
        <v>47</v>
      </c>
      <c r="L10" s="231">
        <v>0.02</v>
      </c>
      <c r="M10" s="15">
        <v>0.01</v>
      </c>
      <c r="N10" s="15">
        <v>0</v>
      </c>
      <c r="O10" s="15">
        <v>0</v>
      </c>
      <c r="P10" s="42">
        <v>0</v>
      </c>
      <c r="Q10" s="17">
        <v>4</v>
      </c>
      <c r="R10" s="15">
        <v>13</v>
      </c>
      <c r="S10" s="15">
        <v>2.8</v>
      </c>
      <c r="T10" s="17">
        <v>0.22</v>
      </c>
      <c r="U10" s="15">
        <v>18.600000000000001</v>
      </c>
      <c r="V10" s="15">
        <v>1E-3</v>
      </c>
      <c r="W10" s="17">
        <v>1E-3</v>
      </c>
      <c r="X10" s="42">
        <v>2.9</v>
      </c>
    </row>
    <row r="11" spans="1:24" s="37" customFormat="1" ht="23.25" customHeight="1" x14ac:dyDescent="0.25">
      <c r="A11" s="742"/>
      <c r="B11" s="162"/>
      <c r="C11" s="125">
        <v>120</v>
      </c>
      <c r="D11" s="171" t="s">
        <v>15</v>
      </c>
      <c r="E11" s="142" t="s">
        <v>13</v>
      </c>
      <c r="F11" s="125">
        <v>20</v>
      </c>
      <c r="G11" s="241"/>
      <c r="H11" s="231">
        <v>1.32</v>
      </c>
      <c r="I11" s="15">
        <v>0.24</v>
      </c>
      <c r="J11" s="42">
        <v>8.0399999999999991</v>
      </c>
      <c r="K11" s="243">
        <v>39.6</v>
      </c>
      <c r="L11" s="260">
        <v>0.03</v>
      </c>
      <c r="M11" s="20">
        <v>0.02</v>
      </c>
      <c r="N11" s="20">
        <v>0</v>
      </c>
      <c r="O11" s="20">
        <v>0</v>
      </c>
      <c r="P11" s="47">
        <v>0</v>
      </c>
      <c r="Q11" s="19">
        <v>5.8</v>
      </c>
      <c r="R11" s="20">
        <v>30</v>
      </c>
      <c r="S11" s="20">
        <v>9.4</v>
      </c>
      <c r="T11" s="20">
        <v>0.78</v>
      </c>
      <c r="U11" s="20">
        <v>47</v>
      </c>
      <c r="V11" s="20">
        <v>1E-3</v>
      </c>
      <c r="W11" s="20">
        <v>1E-3</v>
      </c>
      <c r="X11" s="47">
        <v>0</v>
      </c>
    </row>
    <row r="12" spans="1:24" s="37" customFormat="1" ht="23.25" customHeight="1" x14ac:dyDescent="0.25">
      <c r="A12" s="742"/>
      <c r="B12" s="161"/>
      <c r="C12" s="127"/>
      <c r="D12" s="663"/>
      <c r="E12" s="610" t="s">
        <v>20</v>
      </c>
      <c r="F12" s="897">
        <f>F6+F7+F8+F9+F10+F11</f>
        <v>630</v>
      </c>
      <c r="G12" s="898"/>
      <c r="H12" s="611">
        <f t="shared" ref="H12:X12" si="0">H6+H7+H8+H9+H10+H11</f>
        <v>27.520000000000003</v>
      </c>
      <c r="I12" s="612">
        <f t="shared" si="0"/>
        <v>29.75</v>
      </c>
      <c r="J12" s="613">
        <f t="shared" si="0"/>
        <v>74.039999999999992</v>
      </c>
      <c r="K12" s="808">
        <f t="shared" si="0"/>
        <v>680.21999999999991</v>
      </c>
      <c r="L12" s="611">
        <f t="shared" si="0"/>
        <v>0.37</v>
      </c>
      <c r="M12" s="612">
        <f t="shared" si="0"/>
        <v>0.43000000000000005</v>
      </c>
      <c r="N12" s="612">
        <f t="shared" si="0"/>
        <v>19.100000000000001</v>
      </c>
      <c r="O12" s="612">
        <f t="shared" si="0"/>
        <v>170</v>
      </c>
      <c r="P12" s="613">
        <f t="shared" si="0"/>
        <v>1.31</v>
      </c>
      <c r="Q12" s="899">
        <f t="shared" si="0"/>
        <v>244.22</v>
      </c>
      <c r="R12" s="612">
        <f t="shared" si="0"/>
        <v>434.35</v>
      </c>
      <c r="S12" s="612">
        <f t="shared" si="0"/>
        <v>112.27</v>
      </c>
      <c r="T12" s="612">
        <f t="shared" si="0"/>
        <v>7.589999999999999</v>
      </c>
      <c r="U12" s="612">
        <f t="shared" si="0"/>
        <v>829.73</v>
      </c>
      <c r="V12" s="612">
        <f t="shared" si="0"/>
        <v>1.1600000000000003E-2</v>
      </c>
      <c r="W12" s="612">
        <f t="shared" si="0"/>
        <v>5.47E-3</v>
      </c>
      <c r="X12" s="613">
        <f t="shared" si="0"/>
        <v>3.02</v>
      </c>
    </row>
    <row r="13" spans="1:24" s="37" customFormat="1" ht="23.25" customHeight="1" thickBot="1" x14ac:dyDescent="0.3">
      <c r="A13" s="742"/>
      <c r="B13" s="161"/>
      <c r="C13" s="127"/>
      <c r="D13" s="663"/>
      <c r="E13" s="610" t="s">
        <v>21</v>
      </c>
      <c r="F13" s="127"/>
      <c r="G13" s="99"/>
      <c r="H13" s="611"/>
      <c r="I13" s="612"/>
      <c r="J13" s="613"/>
      <c r="K13" s="900">
        <f>K12/23.5</f>
        <v>28.945531914893614</v>
      </c>
      <c r="L13" s="611"/>
      <c r="M13" s="612"/>
      <c r="N13" s="612"/>
      <c r="O13" s="612"/>
      <c r="P13" s="613"/>
      <c r="Q13" s="899"/>
      <c r="R13" s="612"/>
      <c r="S13" s="612"/>
      <c r="T13" s="612"/>
      <c r="U13" s="612"/>
      <c r="V13" s="612"/>
      <c r="W13" s="612"/>
      <c r="X13" s="613"/>
    </row>
    <row r="14" spans="1:24" s="16" customFormat="1" ht="33.75" customHeight="1" x14ac:dyDescent="0.25">
      <c r="A14" s="84" t="s">
        <v>7</v>
      </c>
      <c r="B14" s="283"/>
      <c r="C14" s="268">
        <v>224</v>
      </c>
      <c r="D14" s="741" t="s">
        <v>19</v>
      </c>
      <c r="E14" s="648" t="s">
        <v>164</v>
      </c>
      <c r="F14" s="737">
        <v>60</v>
      </c>
      <c r="G14" s="269"/>
      <c r="H14" s="272">
        <v>4.3099999999999996</v>
      </c>
      <c r="I14" s="87">
        <v>5.04</v>
      </c>
      <c r="J14" s="88">
        <v>14.77</v>
      </c>
      <c r="K14" s="570">
        <v>134.41</v>
      </c>
      <c r="L14" s="272">
        <v>0</v>
      </c>
      <c r="M14" s="87">
        <v>0</v>
      </c>
      <c r="N14" s="87">
        <v>0.2</v>
      </c>
      <c r="O14" s="87">
        <v>0</v>
      </c>
      <c r="P14" s="571">
        <v>0</v>
      </c>
      <c r="Q14" s="272">
        <v>2.76</v>
      </c>
      <c r="R14" s="87">
        <v>2.34</v>
      </c>
      <c r="S14" s="87">
        <v>1.26</v>
      </c>
      <c r="T14" s="87">
        <v>0.06</v>
      </c>
      <c r="U14" s="87">
        <v>11.72</v>
      </c>
      <c r="V14" s="87">
        <v>1.0000000000000001E-5</v>
      </c>
      <c r="W14" s="87">
        <v>0</v>
      </c>
      <c r="X14" s="88">
        <v>0</v>
      </c>
    </row>
    <row r="15" spans="1:24" s="16" customFormat="1" ht="33.75" customHeight="1" x14ac:dyDescent="0.25">
      <c r="A15" s="82"/>
      <c r="B15" s="100"/>
      <c r="C15" s="126">
        <v>49</v>
      </c>
      <c r="D15" s="201" t="s">
        <v>9</v>
      </c>
      <c r="E15" s="360" t="s">
        <v>109</v>
      </c>
      <c r="F15" s="220">
        <v>200</v>
      </c>
      <c r="G15" s="100"/>
      <c r="H15" s="237">
        <v>8.49</v>
      </c>
      <c r="I15" s="78">
        <v>7.64</v>
      </c>
      <c r="J15" s="199">
        <v>10.58</v>
      </c>
      <c r="K15" s="377">
        <v>145.11000000000001</v>
      </c>
      <c r="L15" s="237">
        <v>0.08</v>
      </c>
      <c r="M15" s="78">
        <v>0.09</v>
      </c>
      <c r="N15" s="78">
        <v>5.93</v>
      </c>
      <c r="O15" s="78">
        <v>110</v>
      </c>
      <c r="P15" s="79">
        <v>0.01</v>
      </c>
      <c r="Q15" s="237">
        <v>18.16</v>
      </c>
      <c r="R15" s="78">
        <v>101.51</v>
      </c>
      <c r="S15" s="78">
        <v>24.48</v>
      </c>
      <c r="T15" s="78">
        <v>1.38</v>
      </c>
      <c r="U15" s="78">
        <v>423.08</v>
      </c>
      <c r="V15" s="78">
        <v>5.0000000000000001E-3</v>
      </c>
      <c r="W15" s="78">
        <v>0</v>
      </c>
      <c r="X15" s="199">
        <v>0.05</v>
      </c>
    </row>
    <row r="16" spans="1:24" s="16" customFormat="1" ht="33.75" customHeight="1" x14ac:dyDescent="0.25">
      <c r="A16" s="85"/>
      <c r="B16" s="158" t="s">
        <v>73</v>
      </c>
      <c r="C16" s="174">
        <v>179</v>
      </c>
      <c r="D16" s="692" t="s">
        <v>10</v>
      </c>
      <c r="E16" s="359" t="s">
        <v>107</v>
      </c>
      <c r="F16" s="713">
        <v>90</v>
      </c>
      <c r="G16" s="158"/>
      <c r="H16" s="428">
        <v>12.3</v>
      </c>
      <c r="I16" s="429">
        <v>7.1</v>
      </c>
      <c r="J16" s="430">
        <v>5.67</v>
      </c>
      <c r="K16" s="431">
        <v>135.56</v>
      </c>
      <c r="L16" s="428">
        <v>0.16</v>
      </c>
      <c r="M16" s="429">
        <v>1.24</v>
      </c>
      <c r="N16" s="429">
        <v>9.83</v>
      </c>
      <c r="O16" s="429">
        <v>3530</v>
      </c>
      <c r="P16" s="486">
        <v>0.9</v>
      </c>
      <c r="Q16" s="428">
        <v>18.690000000000001</v>
      </c>
      <c r="R16" s="429">
        <v>205.66</v>
      </c>
      <c r="S16" s="429">
        <v>13.91</v>
      </c>
      <c r="T16" s="429">
        <v>4.38</v>
      </c>
      <c r="U16" s="429">
        <v>192.73</v>
      </c>
      <c r="V16" s="429">
        <v>5.0000000000000001E-3</v>
      </c>
      <c r="W16" s="429">
        <v>2.5000000000000001E-2</v>
      </c>
      <c r="X16" s="430">
        <v>0.01</v>
      </c>
    </row>
    <row r="17" spans="1:24" s="16" customFormat="1" ht="33.75" customHeight="1" x14ac:dyDescent="0.25">
      <c r="A17" s="85"/>
      <c r="B17" s="159" t="s">
        <v>75</v>
      </c>
      <c r="C17" s="175">
        <v>85</v>
      </c>
      <c r="D17" s="694" t="s">
        <v>10</v>
      </c>
      <c r="E17" s="285" t="s">
        <v>185</v>
      </c>
      <c r="F17" s="715">
        <v>90</v>
      </c>
      <c r="G17" s="159"/>
      <c r="H17" s="331">
        <v>13.81</v>
      </c>
      <c r="I17" s="58">
        <v>7.8</v>
      </c>
      <c r="J17" s="72">
        <v>7.21</v>
      </c>
      <c r="K17" s="330">
        <v>154.13</v>
      </c>
      <c r="L17" s="331">
        <v>0.18</v>
      </c>
      <c r="M17" s="58">
        <v>1.37</v>
      </c>
      <c r="N17" s="58">
        <v>10.33</v>
      </c>
      <c r="O17" s="58">
        <v>3920</v>
      </c>
      <c r="P17" s="59">
        <v>0.96</v>
      </c>
      <c r="Q17" s="331">
        <v>16.170000000000002</v>
      </c>
      <c r="R17" s="58">
        <v>221.57</v>
      </c>
      <c r="S17" s="58">
        <v>14.02</v>
      </c>
      <c r="T17" s="58">
        <v>4.8</v>
      </c>
      <c r="U17" s="58">
        <v>194.11</v>
      </c>
      <c r="V17" s="58">
        <v>5.0000000000000001E-3</v>
      </c>
      <c r="W17" s="58">
        <v>2.8000000000000001E-2</v>
      </c>
      <c r="X17" s="72">
        <v>0</v>
      </c>
    </row>
    <row r="18" spans="1:24" s="16" customFormat="1" ht="33.75" customHeight="1" x14ac:dyDescent="0.25">
      <c r="A18" s="85"/>
      <c r="B18" s="100"/>
      <c r="C18" s="126">
        <v>64</v>
      </c>
      <c r="D18" s="201" t="s">
        <v>49</v>
      </c>
      <c r="E18" s="360" t="s">
        <v>71</v>
      </c>
      <c r="F18" s="220">
        <v>150</v>
      </c>
      <c r="G18" s="100"/>
      <c r="H18" s="237">
        <v>6.76</v>
      </c>
      <c r="I18" s="78">
        <v>3.93</v>
      </c>
      <c r="J18" s="199">
        <v>41.29</v>
      </c>
      <c r="K18" s="377">
        <v>227.48</v>
      </c>
      <c r="L18" s="237">
        <v>0.08</v>
      </c>
      <c r="M18" s="78">
        <v>0.03</v>
      </c>
      <c r="N18" s="78">
        <v>0</v>
      </c>
      <c r="O18" s="78">
        <v>10</v>
      </c>
      <c r="P18" s="79">
        <v>0.06</v>
      </c>
      <c r="Q18" s="237">
        <v>13.22</v>
      </c>
      <c r="R18" s="78">
        <v>50.76</v>
      </c>
      <c r="S18" s="78">
        <v>9.1199999999999992</v>
      </c>
      <c r="T18" s="78">
        <v>0.92</v>
      </c>
      <c r="U18" s="78">
        <v>72.489999999999995</v>
      </c>
      <c r="V18" s="78">
        <v>1E-3</v>
      </c>
      <c r="W18" s="78">
        <v>0</v>
      </c>
      <c r="X18" s="199">
        <v>0.01</v>
      </c>
    </row>
    <row r="19" spans="1:24" s="16" customFormat="1" ht="43.5" customHeight="1" x14ac:dyDescent="0.25">
      <c r="A19" s="85"/>
      <c r="B19" s="100"/>
      <c r="C19" s="126">
        <v>95</v>
      </c>
      <c r="D19" s="663" t="s">
        <v>18</v>
      </c>
      <c r="E19" s="645" t="s">
        <v>143</v>
      </c>
      <c r="F19" s="728">
        <v>200</v>
      </c>
      <c r="G19" s="162"/>
      <c r="H19" s="260">
        <v>0</v>
      </c>
      <c r="I19" s="20">
        <v>0</v>
      </c>
      <c r="J19" s="47">
        <v>20</v>
      </c>
      <c r="K19" s="259">
        <v>80.599999999999994</v>
      </c>
      <c r="L19" s="231">
        <v>0.1</v>
      </c>
      <c r="M19" s="15">
        <v>0.1</v>
      </c>
      <c r="N19" s="15">
        <v>3</v>
      </c>
      <c r="O19" s="15">
        <v>79.2</v>
      </c>
      <c r="P19" s="18">
        <v>0.96</v>
      </c>
      <c r="Q19" s="231">
        <v>0.16</v>
      </c>
      <c r="R19" s="15">
        <v>0</v>
      </c>
      <c r="S19" s="33">
        <v>0</v>
      </c>
      <c r="T19" s="15">
        <v>0.02</v>
      </c>
      <c r="U19" s="15">
        <v>0.15</v>
      </c>
      <c r="V19" s="15">
        <v>0</v>
      </c>
      <c r="W19" s="15">
        <v>0</v>
      </c>
      <c r="X19" s="44">
        <v>0</v>
      </c>
    </row>
    <row r="20" spans="1:24" s="16" customFormat="1" ht="33.75" customHeight="1" x14ac:dyDescent="0.25">
      <c r="A20" s="85"/>
      <c r="B20" s="100"/>
      <c r="C20" s="202">
        <v>119</v>
      </c>
      <c r="D20" s="201" t="s">
        <v>14</v>
      </c>
      <c r="E20" s="143" t="s">
        <v>55</v>
      </c>
      <c r="F20" s="126">
        <v>20</v>
      </c>
      <c r="G20" s="162"/>
      <c r="H20" s="260">
        <v>1.52</v>
      </c>
      <c r="I20" s="20">
        <v>0.16</v>
      </c>
      <c r="J20" s="47">
        <v>9.84</v>
      </c>
      <c r="K20" s="425">
        <v>47</v>
      </c>
      <c r="L20" s="260">
        <v>0.02</v>
      </c>
      <c r="M20" s="20">
        <v>0.01</v>
      </c>
      <c r="N20" s="20">
        <v>0</v>
      </c>
      <c r="O20" s="20">
        <v>0</v>
      </c>
      <c r="P20" s="21">
        <v>0</v>
      </c>
      <c r="Q20" s="260">
        <v>4</v>
      </c>
      <c r="R20" s="20">
        <v>13</v>
      </c>
      <c r="S20" s="20">
        <v>2.8</v>
      </c>
      <c r="T20" s="20">
        <v>0.22</v>
      </c>
      <c r="U20" s="20">
        <v>18.600000000000001</v>
      </c>
      <c r="V20" s="20">
        <v>1E-3</v>
      </c>
      <c r="W20" s="20">
        <v>1E-3</v>
      </c>
      <c r="X20" s="47">
        <v>2.9</v>
      </c>
    </row>
    <row r="21" spans="1:24" s="16" customFormat="1" ht="33.75" customHeight="1" x14ac:dyDescent="0.25">
      <c r="A21" s="85"/>
      <c r="B21" s="100"/>
      <c r="C21" s="126">
        <v>120</v>
      </c>
      <c r="D21" s="201" t="s">
        <v>15</v>
      </c>
      <c r="E21" s="143" t="s">
        <v>47</v>
      </c>
      <c r="F21" s="126">
        <v>20</v>
      </c>
      <c r="G21" s="162"/>
      <c r="H21" s="260">
        <v>1.32</v>
      </c>
      <c r="I21" s="20">
        <v>0.24</v>
      </c>
      <c r="J21" s="47">
        <v>8.0399999999999991</v>
      </c>
      <c r="K21" s="425">
        <v>39.6</v>
      </c>
      <c r="L21" s="260">
        <v>0.03</v>
      </c>
      <c r="M21" s="20">
        <v>0.02</v>
      </c>
      <c r="N21" s="20">
        <v>0</v>
      </c>
      <c r="O21" s="20">
        <v>0</v>
      </c>
      <c r="P21" s="21">
        <v>0</v>
      </c>
      <c r="Q21" s="260">
        <v>5.8</v>
      </c>
      <c r="R21" s="20">
        <v>30</v>
      </c>
      <c r="S21" s="20">
        <v>9.4</v>
      </c>
      <c r="T21" s="20">
        <v>0.78</v>
      </c>
      <c r="U21" s="20">
        <v>47</v>
      </c>
      <c r="V21" s="20">
        <v>1E-3</v>
      </c>
      <c r="W21" s="20">
        <v>1E-3</v>
      </c>
      <c r="X21" s="47">
        <v>0</v>
      </c>
    </row>
    <row r="22" spans="1:24" s="16" customFormat="1" ht="33.75" customHeight="1" x14ac:dyDescent="0.25">
      <c r="A22" s="85"/>
      <c r="B22" s="158" t="s">
        <v>73</v>
      </c>
      <c r="C22" s="174"/>
      <c r="D22" s="167"/>
      <c r="E22" s="432" t="s">
        <v>20</v>
      </c>
      <c r="F22" s="279">
        <f>F14+F15+F16+F18+F19+F20+F21</f>
        <v>740</v>
      </c>
      <c r="G22" s="483"/>
      <c r="H22" s="192">
        <f>H14+H15+H16+H18+H19+H20+H21</f>
        <v>34.700000000000003</v>
      </c>
      <c r="I22" s="22">
        <f t="shared" ref="I22:X22" si="1">I14+I15+I16+I18+I19+I20+I21</f>
        <v>24.11</v>
      </c>
      <c r="J22" s="62">
        <f t="shared" si="1"/>
        <v>110.19</v>
      </c>
      <c r="K22" s="472">
        <f t="shared" si="1"/>
        <v>809.76</v>
      </c>
      <c r="L22" s="192">
        <f t="shared" si="1"/>
        <v>0.47000000000000008</v>
      </c>
      <c r="M22" s="22">
        <f t="shared" si="1"/>
        <v>1.4900000000000002</v>
      </c>
      <c r="N22" s="22">
        <f t="shared" si="1"/>
        <v>18.96</v>
      </c>
      <c r="O22" s="22">
        <f t="shared" si="1"/>
        <v>3729.2</v>
      </c>
      <c r="P22" s="109">
        <f t="shared" si="1"/>
        <v>1.93</v>
      </c>
      <c r="Q22" s="192">
        <f t="shared" si="1"/>
        <v>62.789999999999992</v>
      </c>
      <c r="R22" s="22">
        <f t="shared" si="1"/>
        <v>403.27</v>
      </c>
      <c r="S22" s="22">
        <f t="shared" si="1"/>
        <v>60.97</v>
      </c>
      <c r="T22" s="22">
        <f t="shared" si="1"/>
        <v>7.76</v>
      </c>
      <c r="U22" s="22">
        <f t="shared" si="1"/>
        <v>765.77</v>
      </c>
      <c r="V22" s="22">
        <f t="shared" si="1"/>
        <v>1.3010000000000001E-2</v>
      </c>
      <c r="W22" s="22">
        <f t="shared" si="1"/>
        <v>2.7000000000000003E-2</v>
      </c>
      <c r="X22" s="62">
        <f t="shared" si="1"/>
        <v>2.9699999999999998</v>
      </c>
    </row>
    <row r="23" spans="1:24" s="16" customFormat="1" ht="33.75" customHeight="1" x14ac:dyDescent="0.25">
      <c r="A23" s="85"/>
      <c r="B23" s="563" t="s">
        <v>75</v>
      </c>
      <c r="C23" s="230"/>
      <c r="D23" s="436"/>
      <c r="E23" s="437" t="s">
        <v>20</v>
      </c>
      <c r="F23" s="278">
        <f>F14+F15+F17+F18+F19+F20+F21</f>
        <v>740</v>
      </c>
      <c r="G23" s="484"/>
      <c r="H23" s="290">
        <f>H14+H15+H17+H18+H19+H20+H21</f>
        <v>36.21</v>
      </c>
      <c r="I23" s="57">
        <f t="shared" ref="I23:X23" si="2">I14+I15+I17+I18+I19+I20+I21</f>
        <v>24.81</v>
      </c>
      <c r="J23" s="73">
        <f t="shared" si="2"/>
        <v>111.72999999999999</v>
      </c>
      <c r="K23" s="464">
        <f t="shared" si="2"/>
        <v>828.33</v>
      </c>
      <c r="L23" s="290">
        <f t="shared" si="2"/>
        <v>0.4900000000000001</v>
      </c>
      <c r="M23" s="57">
        <f t="shared" si="2"/>
        <v>1.6200000000000003</v>
      </c>
      <c r="N23" s="57">
        <f t="shared" si="2"/>
        <v>19.46</v>
      </c>
      <c r="O23" s="57">
        <f t="shared" si="2"/>
        <v>4119.2</v>
      </c>
      <c r="P23" s="804">
        <f t="shared" si="2"/>
        <v>1.99</v>
      </c>
      <c r="Q23" s="290">
        <f t="shared" si="2"/>
        <v>60.269999999999996</v>
      </c>
      <c r="R23" s="57">
        <f t="shared" si="2"/>
        <v>419.18</v>
      </c>
      <c r="S23" s="57">
        <f t="shared" si="2"/>
        <v>61.08</v>
      </c>
      <c r="T23" s="57">
        <f t="shared" si="2"/>
        <v>8.18</v>
      </c>
      <c r="U23" s="57">
        <f t="shared" si="2"/>
        <v>767.15000000000009</v>
      </c>
      <c r="V23" s="57">
        <f t="shared" si="2"/>
        <v>1.3010000000000001E-2</v>
      </c>
      <c r="W23" s="57">
        <f t="shared" si="2"/>
        <v>3.0000000000000002E-2</v>
      </c>
      <c r="X23" s="73">
        <f t="shared" si="2"/>
        <v>2.96</v>
      </c>
    </row>
    <row r="24" spans="1:24" s="16" customFormat="1" ht="33.75" customHeight="1" thickBot="1" x14ac:dyDescent="0.3">
      <c r="A24" s="85"/>
      <c r="B24" s="508" t="s">
        <v>73</v>
      </c>
      <c r="C24" s="229"/>
      <c r="D24" s="438"/>
      <c r="E24" s="439" t="s">
        <v>21</v>
      </c>
      <c r="F24" s="440"/>
      <c r="G24" s="441"/>
      <c r="H24" s="433"/>
      <c r="I24" s="434"/>
      <c r="J24" s="435"/>
      <c r="K24" s="449">
        <f>K22/23.5</f>
        <v>34.457872340425531</v>
      </c>
      <c r="L24" s="433"/>
      <c r="M24" s="434"/>
      <c r="N24" s="434"/>
      <c r="O24" s="434"/>
      <c r="P24" s="487"/>
      <c r="Q24" s="433"/>
      <c r="R24" s="434"/>
      <c r="S24" s="434"/>
      <c r="T24" s="434"/>
      <c r="U24" s="434"/>
      <c r="V24" s="434"/>
      <c r="W24" s="434"/>
      <c r="X24" s="435"/>
    </row>
    <row r="25" spans="1:24" s="16" customFormat="1" ht="33.75" customHeight="1" thickBot="1" x14ac:dyDescent="0.3">
      <c r="A25" s="354"/>
      <c r="B25" s="160" t="s">
        <v>75</v>
      </c>
      <c r="C25" s="177"/>
      <c r="D25" s="442"/>
      <c r="E25" s="443" t="s">
        <v>21</v>
      </c>
      <c r="F25" s="444"/>
      <c r="G25" s="160"/>
      <c r="H25" s="445"/>
      <c r="I25" s="446"/>
      <c r="J25" s="447"/>
      <c r="K25" s="448">
        <f>K23/23.5</f>
        <v>35.24808510638298</v>
      </c>
      <c r="L25" s="445"/>
      <c r="M25" s="446"/>
      <c r="N25" s="446"/>
      <c r="O25" s="446"/>
      <c r="P25" s="488"/>
      <c r="Q25" s="445"/>
      <c r="R25" s="446"/>
      <c r="S25" s="446"/>
      <c r="T25" s="446"/>
      <c r="U25" s="446"/>
      <c r="V25" s="446"/>
      <c r="W25" s="446"/>
      <c r="X25" s="447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A27" s="523" t="s">
        <v>65</v>
      </c>
      <c r="B27" s="825"/>
      <c r="C27" s="524"/>
      <c r="D27" s="525"/>
      <c r="E27" s="25"/>
      <c r="F27" s="26"/>
      <c r="G27" s="11"/>
      <c r="H27" s="9"/>
      <c r="I27" s="11"/>
      <c r="J27" s="11"/>
    </row>
    <row r="28" spans="1:24" ht="18.75" x14ac:dyDescent="0.25">
      <c r="A28" s="526" t="s">
        <v>66</v>
      </c>
      <c r="B28" s="826"/>
      <c r="C28" s="527"/>
      <c r="D28" s="527"/>
      <c r="E28" s="25"/>
      <c r="F28" s="26"/>
      <c r="G28" s="11"/>
      <c r="H28" s="11"/>
      <c r="I28" s="11"/>
      <c r="J28" s="11"/>
    </row>
    <row r="29" spans="1:24" ht="18.75" x14ac:dyDescent="0.25">
      <c r="D29" s="11"/>
      <c r="E29" s="25"/>
      <c r="F29" s="26"/>
      <c r="G29" s="11"/>
      <c r="H29" s="11"/>
      <c r="I29" s="11"/>
      <c r="J29" s="11"/>
    </row>
    <row r="30" spans="1:24" ht="18.75" x14ac:dyDescent="0.25">
      <c r="D30" s="11"/>
      <c r="E30" s="25"/>
      <c r="F30" s="26"/>
      <c r="G30" s="11"/>
      <c r="H30" s="11"/>
      <c r="I30" s="11"/>
      <c r="J30" s="11"/>
    </row>
    <row r="31" spans="1:24" ht="18.75" x14ac:dyDescent="0.25">
      <c r="D31" s="11"/>
      <c r="E31" s="25"/>
      <c r="F31" s="26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4"/>
  <sheetViews>
    <sheetView zoomScale="80" zoomScaleNormal="80" workbookViewId="0">
      <selection activeCell="E17" sqref="E17"/>
    </sheetView>
  </sheetViews>
  <sheetFormatPr defaultRowHeight="15" x14ac:dyDescent="0.25"/>
  <cols>
    <col min="1" max="2" width="21.5703125" customWidth="1"/>
    <col min="3" max="3" width="15.7109375" style="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2" width="10.5703125" customWidth="1"/>
    <col min="23" max="23" width="11.140625" bestFit="1" customWidth="1"/>
  </cols>
  <sheetData>
    <row r="2" spans="1:24" ht="23.25" x14ac:dyDescent="0.35">
      <c r="A2" s="6" t="s">
        <v>1</v>
      </c>
      <c r="B2" s="6"/>
      <c r="C2" s="7"/>
      <c r="D2" s="6" t="s">
        <v>3</v>
      </c>
      <c r="E2" s="6"/>
      <c r="F2" s="8" t="s">
        <v>2</v>
      </c>
      <c r="G2" s="116">
        <v>9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33"/>
      <c r="B4" s="80"/>
      <c r="C4" s="656" t="s">
        <v>39</v>
      </c>
      <c r="D4" s="238"/>
      <c r="E4" s="657"/>
      <c r="F4" s="995" t="s">
        <v>26</v>
      </c>
      <c r="G4" s="658"/>
      <c r="H4" s="783" t="s">
        <v>22</v>
      </c>
      <c r="I4" s="782"/>
      <c r="J4" s="780"/>
      <c r="K4" s="680" t="s">
        <v>23</v>
      </c>
      <c r="L4" s="978" t="s">
        <v>24</v>
      </c>
      <c r="M4" s="979"/>
      <c r="N4" s="980"/>
      <c r="O4" s="980"/>
      <c r="P4" s="981"/>
      <c r="Q4" s="982" t="s">
        <v>25</v>
      </c>
      <c r="R4" s="983"/>
      <c r="S4" s="983"/>
      <c r="T4" s="983"/>
      <c r="U4" s="983"/>
      <c r="V4" s="983"/>
      <c r="W4" s="983"/>
      <c r="X4" s="984"/>
    </row>
    <row r="5" spans="1:24" s="16" customFormat="1" ht="28.5" customHeight="1" thickBot="1" x14ac:dyDescent="0.3">
      <c r="A5" s="134" t="s">
        <v>0</v>
      </c>
      <c r="B5" s="632"/>
      <c r="C5" s="98" t="s">
        <v>40</v>
      </c>
      <c r="D5" s="681" t="s">
        <v>41</v>
      </c>
      <c r="E5" s="506" t="s">
        <v>38</v>
      </c>
      <c r="F5" s="996"/>
      <c r="G5" s="102" t="s">
        <v>37</v>
      </c>
      <c r="H5" s="98" t="s">
        <v>27</v>
      </c>
      <c r="I5" s="498" t="s">
        <v>28</v>
      </c>
      <c r="J5" s="98" t="s">
        <v>29</v>
      </c>
      <c r="K5" s="682" t="s">
        <v>30</v>
      </c>
      <c r="L5" s="521" t="s">
        <v>31</v>
      </c>
      <c r="M5" s="521" t="s">
        <v>116</v>
      </c>
      <c r="N5" s="521" t="s">
        <v>32</v>
      </c>
      <c r="O5" s="531" t="s">
        <v>117</v>
      </c>
      <c r="P5" s="521" t="s">
        <v>118</v>
      </c>
      <c r="Q5" s="352" t="s">
        <v>33</v>
      </c>
      <c r="R5" s="352" t="s">
        <v>34</v>
      </c>
      <c r="S5" s="352" t="s">
        <v>35</v>
      </c>
      <c r="T5" s="352" t="s">
        <v>36</v>
      </c>
      <c r="U5" s="352" t="s">
        <v>119</v>
      </c>
      <c r="V5" s="352" t="s">
        <v>120</v>
      </c>
      <c r="W5" s="352" t="s">
        <v>121</v>
      </c>
      <c r="X5" s="498" t="s">
        <v>122</v>
      </c>
    </row>
    <row r="6" spans="1:24" s="16" customFormat="1" ht="26.45" customHeight="1" x14ac:dyDescent="0.25">
      <c r="A6" s="103" t="s">
        <v>6</v>
      </c>
      <c r="B6" s="840"/>
      <c r="C6" s="836">
        <v>28</v>
      </c>
      <c r="D6" s="741" t="s">
        <v>19</v>
      </c>
      <c r="E6" s="648" t="s">
        <v>139</v>
      </c>
      <c r="F6" s="798">
        <v>60</v>
      </c>
      <c r="G6" s="268"/>
      <c r="H6" s="272">
        <v>0.48</v>
      </c>
      <c r="I6" s="87">
        <v>0.6</v>
      </c>
      <c r="J6" s="88">
        <v>1.56</v>
      </c>
      <c r="K6" s="570">
        <v>8.4</v>
      </c>
      <c r="L6" s="272">
        <v>0.02</v>
      </c>
      <c r="M6" s="87">
        <v>0.02</v>
      </c>
      <c r="N6" s="87">
        <v>6</v>
      </c>
      <c r="O6" s="87">
        <v>10</v>
      </c>
      <c r="P6" s="571">
        <v>0</v>
      </c>
      <c r="Q6" s="272">
        <v>13.8</v>
      </c>
      <c r="R6" s="87">
        <v>25.2</v>
      </c>
      <c r="S6" s="87">
        <v>8.4</v>
      </c>
      <c r="T6" s="87">
        <v>0.36</v>
      </c>
      <c r="U6" s="87">
        <v>117.6</v>
      </c>
      <c r="V6" s="87">
        <v>0</v>
      </c>
      <c r="W6" s="87">
        <v>0</v>
      </c>
      <c r="X6" s="88">
        <v>0</v>
      </c>
    </row>
    <row r="7" spans="1:24" s="37" customFormat="1" ht="37.5" customHeight="1" x14ac:dyDescent="0.25">
      <c r="A7" s="135"/>
      <c r="B7" s="853"/>
      <c r="C7" s="561">
        <v>75</v>
      </c>
      <c r="D7" s="201" t="s">
        <v>10</v>
      </c>
      <c r="E7" s="143" t="s">
        <v>126</v>
      </c>
      <c r="F7" s="100">
        <v>90</v>
      </c>
      <c r="G7" s="143"/>
      <c r="H7" s="231">
        <v>12.86</v>
      </c>
      <c r="I7" s="15">
        <v>1.65</v>
      </c>
      <c r="J7" s="18">
        <v>4.9400000000000004</v>
      </c>
      <c r="K7" s="532">
        <v>84.8</v>
      </c>
      <c r="L7" s="231">
        <v>0.08</v>
      </c>
      <c r="M7" s="15">
        <v>0.09</v>
      </c>
      <c r="N7" s="15">
        <v>1.36</v>
      </c>
      <c r="O7" s="15">
        <v>170</v>
      </c>
      <c r="P7" s="18">
        <v>0.16</v>
      </c>
      <c r="Q7" s="231">
        <v>36.93</v>
      </c>
      <c r="R7" s="15">
        <v>163.35</v>
      </c>
      <c r="S7" s="15">
        <v>46.53</v>
      </c>
      <c r="T7" s="15">
        <v>0.85</v>
      </c>
      <c r="U7" s="15">
        <v>346.72</v>
      </c>
      <c r="V7" s="15">
        <v>0.11</v>
      </c>
      <c r="W7" s="15">
        <v>1.2E-2</v>
      </c>
      <c r="X7" s="42">
        <v>0.51</v>
      </c>
    </row>
    <row r="8" spans="1:24" s="37" customFormat="1" ht="37.5" customHeight="1" x14ac:dyDescent="0.25">
      <c r="A8" s="135"/>
      <c r="B8" s="853"/>
      <c r="C8" s="561">
        <v>226</v>
      </c>
      <c r="D8" s="201" t="s">
        <v>64</v>
      </c>
      <c r="E8" s="360" t="s">
        <v>151</v>
      </c>
      <c r="F8" s="683">
        <v>150</v>
      </c>
      <c r="G8" s="126"/>
      <c r="H8" s="260">
        <v>3.23</v>
      </c>
      <c r="I8" s="20">
        <v>5.1100000000000003</v>
      </c>
      <c r="J8" s="21">
        <v>25.3</v>
      </c>
      <c r="K8" s="273">
        <v>159.79</v>
      </c>
      <c r="L8" s="260">
        <v>0.15</v>
      </c>
      <c r="M8" s="20">
        <v>0.1</v>
      </c>
      <c r="N8" s="20">
        <v>13.63</v>
      </c>
      <c r="O8" s="20">
        <v>20</v>
      </c>
      <c r="P8" s="21">
        <v>0.06</v>
      </c>
      <c r="Q8" s="260">
        <v>19.670000000000002</v>
      </c>
      <c r="R8" s="20">
        <v>88.08</v>
      </c>
      <c r="S8" s="20">
        <v>34.68</v>
      </c>
      <c r="T8" s="20">
        <v>1.41</v>
      </c>
      <c r="U8" s="20">
        <v>806.84</v>
      </c>
      <c r="V8" s="20">
        <v>8.0000000000000002E-3</v>
      </c>
      <c r="W8" s="20">
        <v>0</v>
      </c>
      <c r="X8" s="47">
        <v>0.05</v>
      </c>
    </row>
    <row r="9" spans="1:24" s="37" customFormat="1" ht="37.5" customHeight="1" x14ac:dyDescent="0.25">
      <c r="A9" s="135"/>
      <c r="B9" s="853"/>
      <c r="C9" s="561">
        <v>102</v>
      </c>
      <c r="D9" s="201" t="s">
        <v>18</v>
      </c>
      <c r="E9" s="360" t="s">
        <v>80</v>
      </c>
      <c r="F9" s="683">
        <v>200</v>
      </c>
      <c r="G9" s="143"/>
      <c r="H9" s="260">
        <v>0.83</v>
      </c>
      <c r="I9" s="20">
        <v>0.04</v>
      </c>
      <c r="J9" s="47">
        <v>15.16</v>
      </c>
      <c r="K9" s="425">
        <v>64.22</v>
      </c>
      <c r="L9" s="260">
        <v>0.01</v>
      </c>
      <c r="M9" s="20">
        <v>0.03</v>
      </c>
      <c r="N9" s="20">
        <v>0.27</v>
      </c>
      <c r="O9" s="20">
        <v>60</v>
      </c>
      <c r="P9" s="21">
        <v>0</v>
      </c>
      <c r="Q9" s="260">
        <v>24.15</v>
      </c>
      <c r="R9" s="20">
        <v>21.59</v>
      </c>
      <c r="S9" s="20">
        <v>15.53</v>
      </c>
      <c r="T9" s="20">
        <v>0.49</v>
      </c>
      <c r="U9" s="20">
        <v>242.47</v>
      </c>
      <c r="V9" s="20">
        <v>1E-3</v>
      </c>
      <c r="W9" s="20">
        <v>0</v>
      </c>
      <c r="X9" s="47">
        <v>0.01</v>
      </c>
    </row>
    <row r="10" spans="1:24" s="37" customFormat="1" ht="37.5" customHeight="1" x14ac:dyDescent="0.25">
      <c r="A10" s="135"/>
      <c r="B10" s="853"/>
      <c r="C10" s="568">
        <v>119</v>
      </c>
      <c r="D10" s="201" t="s">
        <v>14</v>
      </c>
      <c r="E10" s="143" t="s">
        <v>55</v>
      </c>
      <c r="F10" s="100">
        <v>45</v>
      </c>
      <c r="G10" s="126"/>
      <c r="H10" s="260">
        <v>3.42</v>
      </c>
      <c r="I10" s="20">
        <v>0.36</v>
      </c>
      <c r="J10" s="47">
        <v>22.14</v>
      </c>
      <c r="K10" s="273">
        <v>105.75</v>
      </c>
      <c r="L10" s="260">
        <v>0.05</v>
      </c>
      <c r="M10" s="20">
        <v>0.01</v>
      </c>
      <c r="N10" s="20">
        <v>0</v>
      </c>
      <c r="O10" s="20">
        <v>0</v>
      </c>
      <c r="P10" s="21">
        <v>0</v>
      </c>
      <c r="Q10" s="260">
        <v>9</v>
      </c>
      <c r="R10" s="20">
        <v>29.25</v>
      </c>
      <c r="S10" s="20">
        <v>6.3</v>
      </c>
      <c r="T10" s="20">
        <v>0.5</v>
      </c>
      <c r="U10" s="20">
        <v>41.85</v>
      </c>
      <c r="V10" s="20">
        <v>1E-3</v>
      </c>
      <c r="W10" s="20">
        <v>3.0000000000000001E-3</v>
      </c>
      <c r="X10" s="47">
        <v>6.53</v>
      </c>
    </row>
    <row r="11" spans="1:24" s="37" customFormat="1" ht="26.25" customHeight="1" x14ac:dyDescent="0.25">
      <c r="A11" s="135"/>
      <c r="B11" s="853"/>
      <c r="C11" s="561">
        <v>120</v>
      </c>
      <c r="D11" s="201" t="s">
        <v>15</v>
      </c>
      <c r="E11" s="143" t="s">
        <v>13</v>
      </c>
      <c r="F11" s="162">
        <v>30</v>
      </c>
      <c r="G11" s="522"/>
      <c r="H11" s="260">
        <v>1.98</v>
      </c>
      <c r="I11" s="20">
        <v>0.36</v>
      </c>
      <c r="J11" s="47">
        <v>12.06</v>
      </c>
      <c r="K11" s="259">
        <v>59.4</v>
      </c>
      <c r="L11" s="260">
        <v>0.05</v>
      </c>
      <c r="M11" s="20">
        <v>0.02</v>
      </c>
      <c r="N11" s="20">
        <v>0</v>
      </c>
      <c r="O11" s="20">
        <v>0</v>
      </c>
      <c r="P11" s="21">
        <v>0</v>
      </c>
      <c r="Q11" s="260">
        <v>8.6999999999999993</v>
      </c>
      <c r="R11" s="20">
        <v>45</v>
      </c>
      <c r="S11" s="20">
        <v>14.1</v>
      </c>
      <c r="T11" s="20">
        <v>1.17</v>
      </c>
      <c r="U11" s="20">
        <v>70.5</v>
      </c>
      <c r="V11" s="20">
        <v>1E-3</v>
      </c>
      <c r="W11" s="20">
        <v>2E-3</v>
      </c>
      <c r="X11" s="47">
        <v>0.01</v>
      </c>
    </row>
    <row r="12" spans="1:24" s="37" customFormat="1" ht="26.25" customHeight="1" x14ac:dyDescent="0.25">
      <c r="A12" s="135"/>
      <c r="B12" s="853"/>
      <c r="C12" s="561"/>
      <c r="D12" s="201"/>
      <c r="E12" s="288" t="s">
        <v>20</v>
      </c>
      <c r="F12" s="369">
        <f>F6+F7+F8+F9+F10+F11</f>
        <v>575</v>
      </c>
      <c r="G12" s="126"/>
      <c r="H12" s="193">
        <f t="shared" ref="H12:X12" si="0">H6+H7+H8+H9+H10+H11</f>
        <v>22.8</v>
      </c>
      <c r="I12" s="35">
        <f t="shared" si="0"/>
        <v>8.120000000000001</v>
      </c>
      <c r="J12" s="252">
        <f t="shared" si="0"/>
        <v>81.16</v>
      </c>
      <c r="K12" s="256">
        <f t="shared" si="0"/>
        <v>482.36</v>
      </c>
      <c r="L12" s="193">
        <f t="shared" si="0"/>
        <v>0.36</v>
      </c>
      <c r="M12" s="35">
        <f t="shared" si="0"/>
        <v>0.27</v>
      </c>
      <c r="N12" s="35">
        <f t="shared" si="0"/>
        <v>21.26</v>
      </c>
      <c r="O12" s="35">
        <f t="shared" si="0"/>
        <v>260</v>
      </c>
      <c r="P12" s="252">
        <f t="shared" si="0"/>
        <v>0.22</v>
      </c>
      <c r="Q12" s="193">
        <f t="shared" si="0"/>
        <v>112.25000000000001</v>
      </c>
      <c r="R12" s="35">
        <f t="shared" si="0"/>
        <v>372.46999999999997</v>
      </c>
      <c r="S12" s="35">
        <f t="shared" si="0"/>
        <v>125.53999999999999</v>
      </c>
      <c r="T12" s="35">
        <f t="shared" si="0"/>
        <v>4.78</v>
      </c>
      <c r="U12" s="35">
        <f t="shared" si="0"/>
        <v>1625.98</v>
      </c>
      <c r="V12" s="35">
        <f t="shared" si="0"/>
        <v>0.121</v>
      </c>
      <c r="W12" s="35">
        <f t="shared" si="0"/>
        <v>1.7000000000000001E-2</v>
      </c>
      <c r="X12" s="67">
        <f t="shared" si="0"/>
        <v>7.11</v>
      </c>
    </row>
    <row r="13" spans="1:24" s="37" customFormat="1" ht="23.25" customHeight="1" thickBot="1" x14ac:dyDescent="0.3">
      <c r="A13" s="136"/>
      <c r="B13" s="855"/>
      <c r="C13" s="253"/>
      <c r="D13" s="392"/>
      <c r="E13" s="338" t="s">
        <v>21</v>
      </c>
      <c r="F13" s="197"/>
      <c r="G13" s="129"/>
      <c r="H13" s="195"/>
      <c r="I13" s="52"/>
      <c r="J13" s="122"/>
      <c r="K13" s="946">
        <f>K12/23.5</f>
        <v>20.525957446808512</v>
      </c>
      <c r="L13" s="195"/>
      <c r="M13" s="52"/>
      <c r="N13" s="52"/>
      <c r="O13" s="52"/>
      <c r="P13" s="122"/>
      <c r="Q13" s="195"/>
      <c r="R13" s="52"/>
      <c r="S13" s="52"/>
      <c r="T13" s="52"/>
      <c r="U13" s="52"/>
      <c r="V13" s="52"/>
      <c r="W13" s="52"/>
      <c r="X13" s="115"/>
    </row>
    <row r="14" spans="1:24" s="16" customFormat="1" ht="33.75" customHeight="1" x14ac:dyDescent="0.25">
      <c r="A14" s="76" t="s">
        <v>7</v>
      </c>
      <c r="B14" s="840"/>
      <c r="C14" s="536">
        <v>13</v>
      </c>
      <c r="D14" s="662" t="s">
        <v>19</v>
      </c>
      <c r="E14" s="529" t="s">
        <v>58</v>
      </c>
      <c r="F14" s="745">
        <v>60</v>
      </c>
      <c r="G14" s="553"/>
      <c r="H14" s="334">
        <v>1.1200000000000001</v>
      </c>
      <c r="I14" s="50">
        <v>4.2699999999999996</v>
      </c>
      <c r="J14" s="389">
        <v>6.02</v>
      </c>
      <c r="K14" s="395">
        <v>68.62</v>
      </c>
      <c r="L14" s="336">
        <v>0.03</v>
      </c>
      <c r="M14" s="50">
        <v>0.04</v>
      </c>
      <c r="N14" s="50">
        <v>3.29</v>
      </c>
      <c r="O14" s="50">
        <v>450</v>
      </c>
      <c r="P14" s="389">
        <v>0</v>
      </c>
      <c r="Q14" s="334">
        <v>14.45</v>
      </c>
      <c r="R14" s="50">
        <v>29.75</v>
      </c>
      <c r="S14" s="50">
        <v>18.420000000000002</v>
      </c>
      <c r="T14" s="50">
        <v>0.54</v>
      </c>
      <c r="U14" s="50">
        <v>161.77000000000001</v>
      </c>
      <c r="V14" s="50">
        <v>3.0000000000000001E-3</v>
      </c>
      <c r="W14" s="50">
        <v>1E-3</v>
      </c>
      <c r="X14" s="51">
        <v>0.02</v>
      </c>
    </row>
    <row r="15" spans="1:24" s="16" customFormat="1" ht="33.75" customHeight="1" x14ac:dyDescent="0.25">
      <c r="A15" s="76"/>
      <c r="B15" s="841"/>
      <c r="C15" s="140">
        <v>34</v>
      </c>
      <c r="D15" s="746" t="s">
        <v>9</v>
      </c>
      <c r="E15" s="647" t="s">
        <v>76</v>
      </c>
      <c r="F15" s="747">
        <v>200</v>
      </c>
      <c r="G15" s="127"/>
      <c r="H15" s="74">
        <v>9.19</v>
      </c>
      <c r="I15" s="13">
        <v>5.64</v>
      </c>
      <c r="J15" s="23">
        <v>13.63</v>
      </c>
      <c r="K15" s="128">
        <v>141.18</v>
      </c>
      <c r="L15" s="74">
        <v>0.16</v>
      </c>
      <c r="M15" s="74">
        <v>0.08</v>
      </c>
      <c r="N15" s="13">
        <v>2.73</v>
      </c>
      <c r="O15" s="13">
        <v>110</v>
      </c>
      <c r="P15" s="23">
        <v>0</v>
      </c>
      <c r="Q15" s="232">
        <v>24.39</v>
      </c>
      <c r="R15" s="13">
        <v>101</v>
      </c>
      <c r="S15" s="13">
        <v>29.04</v>
      </c>
      <c r="T15" s="13">
        <v>2.08</v>
      </c>
      <c r="U15" s="13">
        <v>339.52</v>
      </c>
      <c r="V15" s="13">
        <v>4.0000000000000001E-3</v>
      </c>
      <c r="W15" s="13">
        <v>2E-3</v>
      </c>
      <c r="X15" s="44">
        <v>0.03</v>
      </c>
    </row>
    <row r="16" spans="1:24" s="16" customFormat="1" ht="33.75" customHeight="1" x14ac:dyDescent="0.25">
      <c r="A16" s="586"/>
      <c r="B16" s="117"/>
      <c r="C16" s="561">
        <v>152</v>
      </c>
      <c r="D16" s="743" t="s">
        <v>10</v>
      </c>
      <c r="E16" s="360" t="s">
        <v>78</v>
      </c>
      <c r="F16" s="683">
        <v>90</v>
      </c>
      <c r="G16" s="162"/>
      <c r="H16" s="378">
        <v>17.25</v>
      </c>
      <c r="I16" s="92">
        <v>14.98</v>
      </c>
      <c r="J16" s="93">
        <v>7.87</v>
      </c>
      <c r="K16" s="185">
        <v>235.78</v>
      </c>
      <c r="L16" s="74">
        <v>7.0000000000000007E-2</v>
      </c>
      <c r="M16" s="13">
        <v>0.12</v>
      </c>
      <c r="N16" s="13">
        <v>0.81</v>
      </c>
      <c r="O16" s="13">
        <v>10</v>
      </c>
      <c r="P16" s="23">
        <v>0.02</v>
      </c>
      <c r="Q16" s="232">
        <v>24.88</v>
      </c>
      <c r="R16" s="13">
        <v>155.37</v>
      </c>
      <c r="S16" s="13">
        <v>19.91</v>
      </c>
      <c r="T16" s="13">
        <v>1.72</v>
      </c>
      <c r="U16" s="13">
        <v>234.74</v>
      </c>
      <c r="V16" s="13">
        <v>6.0000000000000001E-3</v>
      </c>
      <c r="W16" s="13">
        <v>1E-3</v>
      </c>
      <c r="X16" s="44">
        <v>0.08</v>
      </c>
    </row>
    <row r="17" spans="1:24" s="16" customFormat="1" ht="33.75" customHeight="1" x14ac:dyDescent="0.25">
      <c r="A17" s="348"/>
      <c r="B17" s="858"/>
      <c r="C17" s="139">
        <v>54</v>
      </c>
      <c r="D17" s="744" t="s">
        <v>64</v>
      </c>
      <c r="E17" s="171" t="s">
        <v>43</v>
      </c>
      <c r="F17" s="163">
        <v>150</v>
      </c>
      <c r="G17" s="125"/>
      <c r="H17" s="19">
        <v>7.26</v>
      </c>
      <c r="I17" s="20">
        <v>4.96</v>
      </c>
      <c r="J17" s="21">
        <v>31.76</v>
      </c>
      <c r="K17" s="184">
        <v>198.84</v>
      </c>
      <c r="L17" s="19">
        <v>0.19</v>
      </c>
      <c r="M17" s="19">
        <v>0.1</v>
      </c>
      <c r="N17" s="20">
        <v>0</v>
      </c>
      <c r="O17" s="20">
        <v>10</v>
      </c>
      <c r="P17" s="21">
        <v>0.06</v>
      </c>
      <c r="Q17" s="260">
        <v>13.09</v>
      </c>
      <c r="R17" s="20">
        <v>159.71</v>
      </c>
      <c r="S17" s="20">
        <v>106.22</v>
      </c>
      <c r="T17" s="20">
        <v>3.57</v>
      </c>
      <c r="U17" s="20">
        <v>193.67</v>
      </c>
      <c r="V17" s="20">
        <v>2E-3</v>
      </c>
      <c r="W17" s="20">
        <v>3.0000000000000001E-3</v>
      </c>
      <c r="X17" s="47">
        <v>0.01</v>
      </c>
    </row>
    <row r="18" spans="1:24" s="16" customFormat="1" ht="43.5" customHeight="1" x14ac:dyDescent="0.25">
      <c r="A18" s="348"/>
      <c r="B18" s="858"/>
      <c r="C18" s="140">
        <v>107</v>
      </c>
      <c r="D18" s="746" t="s">
        <v>18</v>
      </c>
      <c r="E18" s="647" t="s">
        <v>134</v>
      </c>
      <c r="F18" s="747">
        <v>200</v>
      </c>
      <c r="G18" s="127"/>
      <c r="H18" s="17">
        <v>0.2</v>
      </c>
      <c r="I18" s="15">
        <v>0</v>
      </c>
      <c r="J18" s="18">
        <v>24</v>
      </c>
      <c r="K18" s="181">
        <v>100</v>
      </c>
      <c r="L18" s="17">
        <v>0</v>
      </c>
      <c r="M18" s="17">
        <v>0</v>
      </c>
      <c r="N18" s="15">
        <v>0</v>
      </c>
      <c r="O18" s="15">
        <v>820</v>
      </c>
      <c r="P18" s="18">
        <v>0</v>
      </c>
      <c r="Q18" s="231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42">
        <v>0</v>
      </c>
    </row>
    <row r="19" spans="1:24" s="16" customFormat="1" ht="33.75" customHeight="1" x14ac:dyDescent="0.25">
      <c r="A19" s="348"/>
      <c r="B19" s="858"/>
      <c r="C19" s="141">
        <v>119</v>
      </c>
      <c r="D19" s="744" t="s">
        <v>14</v>
      </c>
      <c r="E19" s="171" t="s">
        <v>55</v>
      </c>
      <c r="F19" s="176">
        <v>20</v>
      </c>
      <c r="G19" s="123"/>
      <c r="H19" s="231">
        <v>1.52</v>
      </c>
      <c r="I19" s="15">
        <v>0.16</v>
      </c>
      <c r="J19" s="18">
        <v>9.84</v>
      </c>
      <c r="K19" s="181">
        <v>47</v>
      </c>
      <c r="L19" s="17">
        <v>0.02</v>
      </c>
      <c r="M19" s="17">
        <v>0.01</v>
      </c>
      <c r="N19" s="15">
        <v>0</v>
      </c>
      <c r="O19" s="15">
        <v>0</v>
      </c>
      <c r="P19" s="18">
        <v>0</v>
      </c>
      <c r="Q19" s="231">
        <v>4</v>
      </c>
      <c r="R19" s="15">
        <v>13</v>
      </c>
      <c r="S19" s="15">
        <v>2.8</v>
      </c>
      <c r="T19" s="17">
        <v>0.22</v>
      </c>
      <c r="U19" s="15">
        <v>18.600000000000001</v>
      </c>
      <c r="V19" s="15">
        <v>1E-3</v>
      </c>
      <c r="W19" s="17">
        <v>1E-3</v>
      </c>
      <c r="X19" s="42">
        <v>2.9</v>
      </c>
    </row>
    <row r="20" spans="1:24" s="16" customFormat="1" ht="33.75" customHeight="1" x14ac:dyDescent="0.25">
      <c r="A20" s="584"/>
      <c r="B20" s="842"/>
      <c r="C20" s="139">
        <v>120</v>
      </c>
      <c r="D20" s="744" t="s">
        <v>15</v>
      </c>
      <c r="E20" s="171" t="s">
        <v>47</v>
      </c>
      <c r="F20" s="163">
        <v>20</v>
      </c>
      <c r="G20" s="125"/>
      <c r="H20" s="17">
        <v>1.32</v>
      </c>
      <c r="I20" s="15">
        <v>0.24</v>
      </c>
      <c r="J20" s="18">
        <v>8.0399999999999991</v>
      </c>
      <c r="K20" s="182">
        <v>39.6</v>
      </c>
      <c r="L20" s="19">
        <v>0.03</v>
      </c>
      <c r="M20" s="19">
        <v>0.02</v>
      </c>
      <c r="N20" s="20">
        <v>0</v>
      </c>
      <c r="O20" s="20">
        <v>0</v>
      </c>
      <c r="P20" s="21">
        <v>0</v>
      </c>
      <c r="Q20" s="260">
        <v>5.8</v>
      </c>
      <c r="R20" s="20">
        <v>30</v>
      </c>
      <c r="S20" s="20">
        <v>9.4</v>
      </c>
      <c r="T20" s="20">
        <v>0.78</v>
      </c>
      <c r="U20" s="20">
        <v>47</v>
      </c>
      <c r="V20" s="20">
        <v>1E-3</v>
      </c>
      <c r="W20" s="20">
        <v>1E-3</v>
      </c>
      <c r="X20" s="47">
        <v>0</v>
      </c>
    </row>
    <row r="21" spans="1:24" s="16" customFormat="1" ht="33.75" customHeight="1" x14ac:dyDescent="0.25">
      <c r="A21" s="584"/>
      <c r="B21" s="842"/>
      <c r="C21" s="623"/>
      <c r="D21" s="748"/>
      <c r="E21" s="281" t="s">
        <v>20</v>
      </c>
      <c r="F21" s="375">
        <f>SUM(F14:F20)</f>
        <v>740</v>
      </c>
      <c r="G21" s="125"/>
      <c r="H21" s="119">
        <f t="shared" ref="H21:X21" si="1">SUM(H14:H20)</f>
        <v>37.860000000000007</v>
      </c>
      <c r="I21" s="119">
        <f t="shared" si="1"/>
        <v>30.25</v>
      </c>
      <c r="J21" s="119">
        <f t="shared" si="1"/>
        <v>101.16</v>
      </c>
      <c r="K21" s="296">
        <f t="shared" si="1"/>
        <v>831.0200000000001</v>
      </c>
      <c r="L21" s="123">
        <f t="shared" si="1"/>
        <v>0.5</v>
      </c>
      <c r="M21" s="119">
        <f t="shared" si="1"/>
        <v>0.37</v>
      </c>
      <c r="N21" s="119">
        <f t="shared" si="1"/>
        <v>6.83</v>
      </c>
      <c r="O21" s="119">
        <f t="shared" si="1"/>
        <v>1400</v>
      </c>
      <c r="P21" s="119">
        <f t="shared" si="1"/>
        <v>0.08</v>
      </c>
      <c r="Q21" s="163">
        <f t="shared" si="1"/>
        <v>86.61</v>
      </c>
      <c r="R21" s="119">
        <f t="shared" si="1"/>
        <v>488.83000000000004</v>
      </c>
      <c r="S21" s="119">
        <f t="shared" si="1"/>
        <v>185.79000000000002</v>
      </c>
      <c r="T21" s="119">
        <f t="shared" si="1"/>
        <v>8.91</v>
      </c>
      <c r="U21" s="119">
        <f t="shared" si="1"/>
        <v>995.3</v>
      </c>
      <c r="V21" s="119">
        <f t="shared" si="1"/>
        <v>1.7000000000000001E-2</v>
      </c>
      <c r="W21" s="119">
        <f t="shared" si="1"/>
        <v>9.0000000000000011E-3</v>
      </c>
      <c r="X21" s="45">
        <f t="shared" si="1"/>
        <v>3.04</v>
      </c>
    </row>
    <row r="22" spans="1:24" s="16" customFormat="1" ht="33.75" customHeight="1" thickBot="1" x14ac:dyDescent="0.3">
      <c r="A22" s="585"/>
      <c r="B22" s="843"/>
      <c r="C22" s="837"/>
      <c r="D22" s="749"/>
      <c r="E22" s="667" t="s">
        <v>21</v>
      </c>
      <c r="F22" s="750"/>
      <c r="G22" s="666"/>
      <c r="H22" s="673"/>
      <c r="I22" s="674"/>
      <c r="J22" s="735"/>
      <c r="K22" s="293">
        <f>K21/23.5</f>
        <v>35.362553191489368</v>
      </c>
      <c r="L22" s="673"/>
      <c r="M22" s="673"/>
      <c r="N22" s="674"/>
      <c r="O22" s="674"/>
      <c r="P22" s="735"/>
      <c r="Q22" s="672"/>
      <c r="R22" s="674"/>
      <c r="S22" s="674"/>
      <c r="T22" s="674"/>
      <c r="U22" s="674"/>
      <c r="V22" s="674"/>
      <c r="W22" s="674"/>
      <c r="X22" s="675"/>
    </row>
    <row r="23" spans="1:24" x14ac:dyDescent="0.25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ht="18.75" x14ac:dyDescent="0.25">
      <c r="A24" s="380"/>
      <c r="B24" s="380"/>
      <c r="C24" s="262"/>
      <c r="D24" s="204"/>
      <c r="E24" s="25"/>
      <c r="F24" s="26"/>
      <c r="G24" s="11"/>
      <c r="H24" s="9"/>
      <c r="I24" s="11"/>
      <c r="J24" s="11"/>
    </row>
    <row r="25" spans="1:24" x14ac:dyDescent="0.25">
      <c r="A25" s="380"/>
      <c r="B25" s="380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7 день 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'10 день'!Область_печати</vt:lpstr>
      <vt:lpstr>'21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2023-02-03T03:07:10Z</dcterms:modified>
</cp:coreProperties>
</file>